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476" windowWidth="9690" windowHeight="6480" tabRatio="777" activeTab="0"/>
  </bookViews>
  <sheets>
    <sheet name="Estimate" sheetId="1" r:id="rId1"/>
    <sheet name="Armstrong" sheetId="2" r:id="rId2"/>
    <sheet name="Hydromatic" sheetId="3" r:id="rId3"/>
    <sheet name="Topps Conery" sheetId="4" r:id="rId4"/>
    <sheet name="Metraflex" sheetId="5" r:id="rId5"/>
    <sheet name="Shipco SeeWater" sheetId="6" r:id="rId6"/>
    <sheet name="VFD's" sheetId="7" r:id="rId7"/>
    <sheet name="Woods" sheetId="8" r:id="rId8"/>
    <sheet name="Pumps" sheetId="9" r:id="rId9"/>
  </sheets>
  <definedNames/>
  <calcPr fullCalcOnLoad="1"/>
</workbook>
</file>

<file path=xl/sharedStrings.xml><?xml version="1.0" encoding="utf-8"?>
<sst xmlns="http://schemas.openxmlformats.org/spreadsheetml/2006/main" count="676" uniqueCount="551">
  <si>
    <t>Square D Model S-Flex 212 Variable Frequency Drive, 2HP,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</si>
  <si>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3HP,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</si>
  <si>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5HP,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</si>
  <si>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7.5HP,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</si>
  <si>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10HP,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</si>
  <si>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15HP,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</si>
  <si>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5" Metraflex Cablesphere Flexible Connector with 150# Galvanized Plate Steel Flanges with control cables.</t>
  </si>
  <si>
    <t>Armstrong Model GLA-U-HP-2 Automatic Ultra Glycol Feed Unit with poly tank with (2) pumps, 150 psi max working pressure.  System is pressure activated for complete automatic on-off operation, Ultra units include automatic alternation and contacts for remote annunciation.  #UKD03077-211</t>
  </si>
  <si>
    <t>Armstrong Model AET 20x78 ASME Compression Expansion Tank, 100 Gallons, 570139-006 - Painted</t>
  </si>
  <si>
    <t>Armstrong Model AET 24x65 ASME Compression Expansion Tank, 120 Gallons, 570139-007 - Painted</t>
  </si>
  <si>
    <t>Armstrong Model AET 24x72 ASME Compression Expansion Tank, 135 Gallons, 570139-008 - Painted</t>
  </si>
  <si>
    <t>Armstrong Model AET 30x62 ASME Compression Expansion Tank, 175 Gallons, 570139-009 - Painted</t>
  </si>
  <si>
    <t>Armstrong Model AET 30x77 ASME Compression Expansion Tank, 220 Gallons, 570139-010 - Painted</t>
  </si>
  <si>
    <t>Armstrong Model AET 30x84 ASME Compression Expansion Tank, 240 Gallons, 570139-011 - Painted</t>
  </si>
  <si>
    <t>Armstrong Model AX-180V Vertical Diaphragm Type Expansion Tank, ASME, 91 Gallon Tank, 42.5 Gallon Acceptance. #572006-105</t>
  </si>
  <si>
    <t>Armstrong Model AX-200V Vertical Diaphragm Type Expansion Tank, ASME, 111 Gallon Tank, 53 Gallon Acceptance. #572006-106</t>
  </si>
  <si>
    <t>Armstrong Model AX-240V Vertical Diaphragm Type Expansion Tank, ASME, 132Gallon Tank, 69.3 Gallon Acceptance. #572006-107</t>
  </si>
  <si>
    <t>1.25" Conery Model BGV125 Bronze Gate Check Valve</t>
  </si>
  <si>
    <t>2" Conery Model BGV200 Bronze Gate Check Valve</t>
  </si>
  <si>
    <t>1/4" Metraflex Model TSC Wye Strainer - Threaded - TSC-1/4</t>
  </si>
  <si>
    <t>3" Metraflex Model TSC Metraflex Wye Strainer - Threaded. TSC-3</t>
  </si>
  <si>
    <t>8" Metraflex Cablesphere Flexible Connector with 150# Galvanized Plate Steel Flanges with control cables.</t>
  </si>
  <si>
    <t>10" Metraflex Cablesphere Flexible Connector with 150# Galvanized Plate Steel Flanges with control cables.</t>
  </si>
  <si>
    <t>12" Metraflex Cablesphere Flexible Connector with 150# Galvanized Plate Steel Flanges with control cables.</t>
  </si>
  <si>
    <t>14" Metraflex Doublesphere Flexible Connector with 150# Galvanized Plate Steel Flanges with control cables.</t>
  </si>
  <si>
    <t>Duplex Control Panel, NEMA 1 Enclosure, Combination Integral Magnetic Starter and Circuit Breaker, Thru the Door Disconnect.</t>
  </si>
  <si>
    <t>HOA Selector Switches</t>
  </si>
  <si>
    <t>Pilot/Run Lights</t>
  </si>
  <si>
    <t>Topps Model DD125G Duplex Discharge Pipe Kit.</t>
  </si>
  <si>
    <t>Topps Model SD Duplex Mounting Studs.</t>
  </si>
  <si>
    <t>Qty</t>
  </si>
  <si>
    <t>3/4" Metraflex Model MV-15A High Capacity Air Vent.</t>
  </si>
  <si>
    <t>Suction Guides</t>
  </si>
  <si>
    <t>Triple Duty Valves</t>
  </si>
  <si>
    <t>Vortex Air Separators</t>
  </si>
  <si>
    <t>Expansion Tanks</t>
  </si>
  <si>
    <t>3/4" Armstrong Model HRD-70 Pressure Reducing Valve.  #207936-300</t>
  </si>
  <si>
    <t>John Woods Model JWVF-27-005 5 Gallon Shot Feeder</t>
  </si>
  <si>
    <t>2"x2" Armstrong Model SG22 Suction Diffuser. #516860-014</t>
  </si>
  <si>
    <t>3x2 Armstrong Model SG32 Suction Diffuser. #516860-016</t>
  </si>
  <si>
    <t>4" Armstrong Model FTV-4 Triple Duty Valve with Flanged Connections. #570200-378</t>
  </si>
  <si>
    <t>John Woods Model JBTR-22-130 Chilled Water Buffer Tank, 130 gallon volum, 24"x72", 2" threaded.</t>
  </si>
  <si>
    <t>John Woods Model JBTR-24-300 Chilled Water Buffer Tank, 300 gallon volum, 36"x72", 4" flanged.</t>
  </si>
  <si>
    <t>John Woods Model JBTR-24-400 Chilled Water Buffer Tank, 400 gallon volum, 36"x94", 4" flanged.</t>
  </si>
  <si>
    <t>John Woods Model JBTR-24-528 Chilled Water Buffer Tank, 528 gallon volume, 48"x77", 6" flanged.</t>
  </si>
  <si>
    <t>(P-1,2) Armstrong Model 4030 Base Mounted End Suction Pump with OSHA coupling guard rated for gpm at ' of head with a HP, ODP Premium Efficient Motor, 460V-3P and 1800RPM</t>
  </si>
  <si>
    <t>(P-1,2) Armstrong Model 4380 Vertical In Line Pump rated for gpm at ' of head with a HP, ODP Premium Efficient Motor, 460V-3P and 1800RPM</t>
  </si>
  <si>
    <t>(P-1,2) Armstrong Model 1050 Circulator rated for gpm at ' of head with a HP, ODP Standard Efficient Motor, 115V-1P and 1800RPM.</t>
  </si>
  <si>
    <t>(P-1,2) Armstrong Model E7 Circulator rated for gpm at ' of head with a .167HP Motor, 115V-1P and 3600RPM with companion flanges.</t>
  </si>
  <si>
    <t>(P-1,2) Armstrong Model E7B All Bronze Circulator rated for gpm at ' of head with a .167HP Motor, 115V-1P and 3600RPM with companion flanges.</t>
  </si>
  <si>
    <t>Square D Model S-Flex 212 Variable Frequency Drive, 3HP,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</si>
  <si>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5HP,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</si>
  <si>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7.5HP,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</si>
  <si>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10HP,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</si>
  <si>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15HP,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</si>
  <si>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20HP,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</si>
  <si>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2" Armstrong International Model 15B8 Float and Thermostatic Steam Trap 15 psi with vacuum breaker.</t>
  </si>
  <si>
    <t>4" Metraflex Model TF Wye Strainer - Flanged. TF-4</t>
  </si>
  <si>
    <t>8" Armstrong Model FTV-8 Triple Duty Valve with Grooved Connections. #570200-391</t>
  </si>
  <si>
    <t>2"x1.5" Armstrong Model SG215 Suction Diffuser. #516860-004</t>
  </si>
  <si>
    <t>2.5"x2" Armstrong Model SG252 Suction Diffuser. #516860-015</t>
  </si>
  <si>
    <t>2.5"x2.5" Armstrong Model SG2525 Suction Diffuser. #516860-017</t>
  </si>
  <si>
    <t>3x2.5 Armstrong Model SG325 Suction Diffuser. #516860-018</t>
  </si>
  <si>
    <t>10x10 Armstrong Model SG1010 Suction Diffuser. #516860-030</t>
  </si>
  <si>
    <t>4" Armstrong Model FTV-4 Triple Duty Valve with Grooved Connections. #570200-388</t>
  </si>
  <si>
    <t>5" Armstrong Model FTV-5 Triple Duty Valve with Grooved Connections. #570200-389</t>
  </si>
  <si>
    <t>6" Armstrong Model FTV-6 Triple Duty Valve with Grooved Connections. #570200-390</t>
  </si>
  <si>
    <t>10" Armstrong Model FTV-10 Triple Duty Valve with Grooved Connections. #570200-392</t>
  </si>
  <si>
    <t>12" Armstrong Model FTV-12 Triple Duty Valve with Grooved Connections. #570200-393</t>
  </si>
  <si>
    <t>Less Strainer</t>
  </si>
  <si>
    <t>Armstrong Model 1600L Bladder Expansion Tank, ASME, 422 Gallon. #572006-209</t>
  </si>
  <si>
    <t>Armstrong Model 2000L Bladder Expansion Tank, ASME, 528 Gallon. #572006-210</t>
  </si>
  <si>
    <t>Armstrong Model A  400L Bladder Expansion Tank, ASME, 106 Gallon. #573002-000</t>
  </si>
  <si>
    <t>Armstrong Model A  500L Bladder Expansion Tank, ASME, 132 Gallon. #573003-000</t>
  </si>
  <si>
    <t>Armstrong Model A  600L Bladder Expansion Tank, ASME, 158 Gallon. #573004-000</t>
  </si>
  <si>
    <t>Armstrong Model A  800L Bladder Expansion Tank, ASME, 211 Gallon. #573005-000</t>
  </si>
  <si>
    <t>3x2.5 Metraflex Model RSS Flex Reducer with Stainless Steel Braided Hose, Flanged Ends. RSS-032.5</t>
  </si>
  <si>
    <t>4x2.5 Metraflex Model RSS Flex Reducer with Stainless Steel Braided Hose, Flanged Ends. RSS-042.5</t>
  </si>
  <si>
    <t>6x5 Metraflex Model RSS Flex Reducer with Stainless Steel Braided Hose, Flanged Ends. RSS-0605</t>
  </si>
  <si>
    <t>8x5 Metraflex Model RSS Flex Reducer with Stainless Steel Braided Hose, Flanged Ends. RSS-0805</t>
  </si>
  <si>
    <t>8x6 Metraflex Model RSS Flex Reducer with Stainless Steel Braided Hose, Flanged Ends. RSS-0806</t>
  </si>
  <si>
    <t>10x6 Metraflex Model RSS Flex Reducer with Stainless Steel Braided Hose, Flanged Ends. RSS-1006</t>
  </si>
  <si>
    <t>10x8 Metraflex Model RSS Flex Reducer with Stainless Steel Braided Hose, Flanged Ends. RSS-1008</t>
  </si>
  <si>
    <t>12x8 Metraflex Model RSS Flex Reducer with Stainless Steel Braided Hose, Flanged Ends. RSS-1208</t>
  </si>
  <si>
    <t>12x10 Metraflex Model RSS Flex Reducer with Stainless Steel Braided Hose, Flanged Ends. RSS-1210</t>
  </si>
  <si>
    <t>2"  Metraflex Model TF Wye Strainer - Flanged. TF-2</t>
  </si>
  <si>
    <t>2-1/2"  Metraflex Model TF Wye Strainer - Flanged. TF-2.5</t>
  </si>
  <si>
    <t>Jonn Woods Model JAPR-20-610 Vertical Bag Type Expansion Tank, ASME, 135 Gallon for use with potable water.</t>
  </si>
  <si>
    <t>Hydromatic Nema 4X Single Phase Control Panel with flashing high water alarm light, padlock provision, circuit breaker, HP rated contactors, simplex or duplex controller with terminals, alternating relay for duplex, HOA Switches, Pump Run Lights and UL Label.</t>
  </si>
  <si>
    <t>2-1/2" Metraflex Double Cable Sphere Flexible Connector with 150# Galvanized Plate Steel Flanges</t>
  </si>
  <si>
    <t>3" Metraflex Double Cable Sphere Flexible Connector with 150# Galvanized Plate Steel Flanges</t>
  </si>
  <si>
    <t>4" Metraflex Double Cable Sphere Flexible Connector with 150# Galvanized Plate Steel Flanges</t>
  </si>
  <si>
    <t>4" Topps Model H400C Inlet Hub</t>
  </si>
  <si>
    <t>8" Control Units for above Doublesphere (2 rod set)</t>
  </si>
  <si>
    <t>10" Metraflex Doublesphere Flexible Connector with 150# Galvanized Plate Steel Flanges with control cables.</t>
  </si>
  <si>
    <t>10" Control Units for above Doublesphere (2 rod set)</t>
  </si>
  <si>
    <t>12" Metraflex Doublesphere Flexible Connector with 150# Galvanized Plate Steel Flanges with control cables.</t>
  </si>
  <si>
    <t>12" Control Units for above Doublesphere (2 rod set)</t>
  </si>
  <si>
    <t>Armstrong Model 35-L Bladder Expansion Tank, 10 gallon # 572006-196</t>
  </si>
  <si>
    <t>Armstrong Model 50-L Bladder Expansion Tank, 13 gallon # 572006-197</t>
  </si>
  <si>
    <t>Armstrong Model 85-L Bladder Expansion Tank, 23 gallon # 572006-198</t>
  </si>
  <si>
    <t xml:space="preserve">John Woods Model JBER-25-013,  264 Gallon Bag Type Expansion Tank, ASME. Equivalent to Armstrong Model 1000-L. </t>
  </si>
  <si>
    <t>8" Metraflex Model TF Wye Strainer - Flanged. TF-8</t>
  </si>
  <si>
    <t>Square D Model S-Flex 212 Variable Frequency Drive, 10HP,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</si>
  <si>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15HP,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</si>
  <si>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20HP,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</si>
  <si>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25HP,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</si>
  <si>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30HP,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</si>
  <si>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40HP,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</si>
  <si>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50HP,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</si>
  <si>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Metraflex Midel 29 Style IV Spider Type Pipe Guide for " pipe and " insulation.</t>
  </si>
  <si>
    <t>Metraflex Model 30 Style IV Spider Type Pipe Guide for " pipe and " insulation.</t>
  </si>
  <si>
    <t xml:space="preserve">John Woods Model JAER-23-608, 80 Gallon Bag Type Expansion Tank ASME. </t>
  </si>
  <si>
    <t xml:space="preserve">John Woods Model JBER-25-011,  158 Gallon Bag Type Expansion Tank, ASME. Equivalent to Armstrong Model 600-L. </t>
  </si>
  <si>
    <t xml:space="preserve">John Woods Model JBER-25-012,  211 Gallon Bag Type Expansion Tank, ASME. Equivalent to Armstrong Model 800-L. </t>
  </si>
  <si>
    <t xml:space="preserve">John Woods Model JBER-25-014,  317 Gallon Bag Type Expansion Tank, ASME. Equivalent to Armstrong Model 1200-L. </t>
  </si>
  <si>
    <t>1.5" Metraflex Model BBS Pump Connectors, female sweat ends.</t>
  </si>
  <si>
    <t>12x10 Armstrong Model SG1210 Suction Diffuser. #516860-031</t>
  </si>
  <si>
    <t>2" Topps Model H200C Inlet Hub</t>
  </si>
  <si>
    <t>3" Topps Model H300C Inlet Hub</t>
  </si>
  <si>
    <t>2.5" Metraflex Model SST Pump Connector, steel male thread ends.</t>
  </si>
  <si>
    <t>3" Metraflex Model SST Pump Connector, steel male thread ends.</t>
  </si>
  <si>
    <t>3/4" Metraflex Model BBS Pump Connectors, female sweat ends.</t>
  </si>
  <si>
    <t>Armstrong Model AX-40 Horizontal Expansion Diaphragm TypeTank, ASME, 21.7 Gallon, 5.6 Gallon Acceptance. #570139-202</t>
  </si>
  <si>
    <t>2" American HVAC Triple Duty Valve - Threaded. TDV-020-T</t>
  </si>
  <si>
    <t>Jonn Woods Model JAPR-20-603 Vertical Bag Type Expansion Tank, ASME, 24 Gallon for use with potable water.</t>
  </si>
  <si>
    <t>Jonn Woods Model JAPR-20-604 Vertical Bag Type Expansion Tank, ASME, 30 Gallon for use with potable water.</t>
  </si>
  <si>
    <t>Jonn Woods Model JAPR-20-605 Vertical Bag Type Expansion Tank, ASME, 35 Gallon for use with potable water.</t>
  </si>
  <si>
    <t>Jonn Woods Model JAPR-20-606 Vertical Bag Type Expansion Tank, ASME, 40 Gallon for use with potable water.</t>
  </si>
  <si>
    <t>14" Armstrong Model VAS-14 Vortex Air Separator with stainless steel strainer. #570116-139 "U" Certification</t>
  </si>
  <si>
    <t>6" Armstrong Model VAS-6 Vortex Air Separators with stainless steel strainer.#574116-035 "UM" Certification</t>
  </si>
  <si>
    <t>Topps Model C400S Cast Iron Slip Flange with o'ring for 4" pipe.</t>
  </si>
  <si>
    <t>Topps Model PF300S 2-Bolt Slip Flange with o'ring for 3" pipe</t>
  </si>
  <si>
    <t>Topps Model CF300T Cast Iron 2 Bolt Threaded Flange for 3" pipe</t>
  </si>
  <si>
    <t>Flanges for covers (typically need 2" slip flange for discharge - 2" threaded for vent)</t>
  </si>
  <si>
    <t>2" Metraflex Model BBS Pump Connectors, female sweat ends.</t>
  </si>
  <si>
    <t>2.5" Metraflex Model BBS Pump Connectors, female sweat ends.</t>
  </si>
  <si>
    <t>3" Metraflex Model BBS Pump Connectors, female sweat ends.</t>
  </si>
  <si>
    <t>1/2" Metraflex Model SST Pump Connector, steel male thread ends.</t>
  </si>
  <si>
    <t>3/4" Metraflex Model SST Pump Connector, steel male thread ends.</t>
  </si>
  <si>
    <t>1" Metraflex Model SST Pump Connector, steel male thread ends.</t>
  </si>
  <si>
    <t>1-1/2" American HVAC Triple Duty Valve - Threaded. TDV-015-T</t>
  </si>
  <si>
    <t>4" Armstrong Model AAP-412 Air Purger.  # 572004-001</t>
  </si>
  <si>
    <t>5" Armstrong Model AAP-520 Air Purger.  # 572004-002</t>
  </si>
  <si>
    <t>6" Armstrong Model AAP-624 Air Purger.  # 572004-003</t>
  </si>
  <si>
    <t>8" Armstrong Model AAP-832 Air Purger.  # 572004-004</t>
  </si>
  <si>
    <t>10" Armstrong Model AAP-1040 Air Purger.  # 572004-005</t>
  </si>
  <si>
    <t>12" Armstrong Model AAP-1248 Air Purger.  # 572004-006</t>
  </si>
  <si>
    <t>4" Danfoss Flowmatic Model 115FL Gate Valve tapped and plugged with handwheel  #8563HW</t>
  </si>
  <si>
    <t>Manual Reset Heat Sensor - provides circuit to latch the pumps off should a over temp be detected in the motor. Duplex MRHSD</t>
  </si>
  <si>
    <t>Manual Reset Heat Sensor - provides circuit to latch the pumps off should a over temp be detected in the motor. Simplex MRHSS</t>
  </si>
  <si>
    <t>Pump Failure with dry contacts - simplex  PFTAS - simplex</t>
  </si>
  <si>
    <t>Pump Failure with dry contacts - duplex  PFTAD - duplex</t>
  </si>
  <si>
    <t>6" Danfoss Flowmatic Model 115FL Gate Valve tapped and plugged with handwheel  #8564HW</t>
  </si>
  <si>
    <t>3" Danfoss Flowmatic Model C508-01 Swing Check Valves outside weight and lever.  #2706LW - for vertical installation add "v" to p/n</t>
  </si>
  <si>
    <t>1.25" Metraflex Model HPF2 Expansion Compensator rated for 2" Compression, Flanged Ends</t>
  </si>
  <si>
    <t>2" Metraflex Model HPF2 Expansion Compensator rated for 2" Compression, Flanged Ends</t>
  </si>
  <si>
    <t>DAS - Dirt/Air Separators (vent required)</t>
  </si>
  <si>
    <t>Pump Run - (duplex) provides one set of N.O. dry contacts for externally monitoring of pump running status - PRD</t>
  </si>
  <si>
    <t>2" Armstrong Model ART-446-2 Air Removal Trap. #572017-004</t>
  </si>
  <si>
    <t>2-1/2" Armstrong Model ART-447-2-/2 Air Removal Trap. #572017-005</t>
  </si>
  <si>
    <t>3" Armstrong Model ART-448-3 Air Removal Trap. #572017-006</t>
  </si>
  <si>
    <t>Armstrong Model AST-5 Diaphragm Type Expansion Tank, 3.5 Gallon Tank with 2.1 Gallon Acceptance for use with potable water. #572006-300</t>
  </si>
  <si>
    <t>Armstrong Model AST-12 Diaphragm Type Expansion Tank, 5 Gallon Tank with 3.1 Gallon Acceptance for use with potable water. #572006-301</t>
  </si>
  <si>
    <t>Armstrong Model AST-20 Diaphragm Type Expansion Tank, 8 Gallon Tank with 3.1 Gallon Acceptance for use with potable water. #572006-302</t>
  </si>
  <si>
    <t>Armstrong Model AST-30 Diaphragm Type Expansion Tank, 15 Gallon Tank with 10.5 Gallon Acceptance for use with potable water. #572006-303</t>
  </si>
  <si>
    <t>Armstrong Model AST-42 Diaphragm Type Expansion Tank, 22 Gallon Tank with 15.5 Gallon Acceptance for use with potable water. #572006-304</t>
  </si>
  <si>
    <t>Armstrong Model AST-60 Diaphragm Type Expansion Tank, 26 Gallon Tank with 15.5 Gallon Acceptance for use with potable water. #572006-305</t>
  </si>
  <si>
    <t>SEE Model OSSIM-TP-1 Oil Minder Simplex Total Pump Protection Panel, complete with all mounting hardware, circuit breaker and 20AMP motor relay, oil smart pump switch with 20' cord, alarm switch with 20' cord, HOA switch, power on light - pump run light, high red beacon alarm light, high 84 decibel audible alarm, yellow light for oil alarm and white light for water alarm, complete contacts for remote mounting.</t>
  </si>
  <si>
    <t>(Elevator Sump) Hydromatic SHEF40A1. 4/10HP, 120V-1P.</t>
  </si>
  <si>
    <t>Armstrong Model  A 1000L Bladder Expansion Tank, ASME, 264 Gallon. #573006-000</t>
  </si>
  <si>
    <t>Armstrong Model A  200-L ASME Bladder Expansion Tank 53 Gallon. #573000-000</t>
  </si>
  <si>
    <t>Armstrong Model A  300-L ASME Bladder Expansion Tank 80 Gallon. #573001-000</t>
  </si>
  <si>
    <t>Armstrong Model 1200L Bladder Expansion Tank, ASME, 317 Gallon. #573007-000</t>
  </si>
  <si>
    <t>Armstrong Model 1400L Bladder Expansion Tank, ASME, 370 Gallon. #573008-000</t>
  </si>
  <si>
    <t>3" Metraflex Model HPF2 Expansion Compensator rated for 2" Compression, Flanged Ends</t>
  </si>
  <si>
    <t>2.5" Metraflex Model HPF2 Expansion Compensator rated for 2" Compression, Flanged Ends</t>
  </si>
  <si>
    <t>4" Metraflex Model HPW/T2 Expansion Compensator rated for 2" Compression, Weld or Threaded Ends</t>
  </si>
  <si>
    <t>3" Metraflex Model HPW/T2 Expansion Compensator rated for 2" Compression, Weld or Threaded Ends</t>
  </si>
  <si>
    <t>10" Metraflex Butterfly Valve, Lug Body, Gear Operated. 10-BVALVE</t>
  </si>
  <si>
    <t>12" Metraflex Butterfly Valve, Lug Body, Gear Operated. 12-BVALVE</t>
  </si>
  <si>
    <t>10" Metraflex Double Cable Sphere Flexible Connector with 150# Galvanized Plate Steel Flanges</t>
  </si>
  <si>
    <t>12" Metraflex Double Cable Sphere Flexible Connector with 150# Galvanized Plate Steel Flanges</t>
  </si>
  <si>
    <t>3/4" Metraflex Model HPF2 Expansion Compensator rated for 2" Compression, Flanged Ends</t>
  </si>
  <si>
    <t>1" Metraflex Model HPF2 Expansion Compensator rated for 2" Compression, Flanged Ends</t>
  </si>
  <si>
    <t>Armstrong Int'l Model 816 Inverted Bucket Trap - 2" or 2.5"  - screwed with max operating pressures of 15, 25, 40, 60, 80, 125, 180 or 250</t>
  </si>
  <si>
    <t>Metraflex Model 31 Style IV Spider Type Pipe Guide for " pipe and " insulation.</t>
  </si>
  <si>
    <t>Gauge Glass Assembly</t>
  </si>
  <si>
    <t>Thermometer</t>
  </si>
  <si>
    <t>Pressure Gauges</t>
  </si>
  <si>
    <t>Mechanical Alternator</t>
  </si>
  <si>
    <t>3" Metraflex Doublesphere Flexible Connector with 150# Galvanized Plate Steel Flanges with control cables.</t>
  </si>
  <si>
    <t>3" Control Units for above Doublesphere (2 rod set)</t>
  </si>
  <si>
    <t>1/2" Metraflex Model BBS Pump Connectors, female sweat ends.</t>
  </si>
  <si>
    <t>1" Metraflex Model BBS Pump Connectors, female sweat ends.</t>
  </si>
  <si>
    <t>1.25" Metraflex Model BBS Pump Connectors, female sweat ends.</t>
  </si>
  <si>
    <t>Jonn Woods Model JAPR-20-668 Vertical Bag Type Expansion Tank, ASME, 105 Gallon for use with potable water.</t>
  </si>
  <si>
    <t>Jonn Woods Model JAPR-20-609 Vertical Bag Type Expansion Tank, ASME, 120 Gallon for use with potable water.</t>
  </si>
  <si>
    <t>1.25" Conery Model CIB125 Cast Iron Ball Check Valve</t>
  </si>
  <si>
    <t>2" Conery Model CIB200 Cast Iron Ball Check Valve</t>
  </si>
  <si>
    <t>Jonn Woods Model JAPR-20-607 Vertical Bag Type Expansion Tank, ASME, 60 Gallon for use with potable water.</t>
  </si>
  <si>
    <t>1" Metraflex Model Metrasphere flexible connector, single sphere, 150# flanges.</t>
  </si>
  <si>
    <t>1.25" Metraflex Model Metrasphere flexible connector, single sphere, 150# flanges.</t>
  </si>
  <si>
    <t>1.5" Metraflex Model Metrasphere flexible connector, single sphere, 150# flanges.</t>
  </si>
  <si>
    <t>.</t>
  </si>
  <si>
    <t>Q-Alert XT Remote alarm Light and Horn. #13501-100-1</t>
  </si>
  <si>
    <t>Q-Alert XT Remote alarm Light and Horn with dry contacts #13501-120-1</t>
  </si>
  <si>
    <t>20' Normally open float switches - 2900-20</t>
  </si>
  <si>
    <t>12" Armstrong Model FTV-12 Triple Duty Valve with Flanged Connections. #570200-383</t>
  </si>
  <si>
    <t>5" Metraflex Butterfly Valve, Lug Body, 10 Position Lever. 5-BVALVE</t>
  </si>
  <si>
    <t>6" Metraflex Butterfly Valve, Lug Body, 10 Position Lever. 6-BVALVE</t>
  </si>
  <si>
    <t>3/4" Metraflex Model HPFF2 Expansion Compensator rated for 2" Compression, Female Sweat Ends</t>
  </si>
  <si>
    <t>1" Metraflex Model HPFF2 Expansion Compensator rated for 2" Compression, Female Sweat Ends</t>
  </si>
  <si>
    <t>1-1/4" Metraflex Model HPFF2 Expansion Compensator rated for 2" Compression, Female Sweat Ends</t>
  </si>
  <si>
    <t>1-1/2" Metraflex Model HPFF2 Expansion Compensator rated for 2" Compression, Female Sweat Ends</t>
  </si>
  <si>
    <t>2" Metraflex Model HPFF2 Expansion Compensator rated for 2" Compression, Female Sweat Ends</t>
  </si>
  <si>
    <t>2.5" Metraflex Model HPFF2 Expansion Compensator rated for 2" Compression, Female Sweat Ends</t>
  </si>
  <si>
    <t>3" Metraflex Model HPFF2 Expansion Compensator rated for 2" Compression, Female Sweat Ends</t>
  </si>
  <si>
    <t>4" Metraflex Model HPF2 Expansion Compensator rated for 2" Compression, Flanged Ends</t>
  </si>
  <si>
    <t>5x3 Metraflex Model RSS Flex Reducer with Stainless Steel Braided Hose, Flanged Ends. RSS-0503</t>
  </si>
  <si>
    <t>5x4 Metraflex Model RSS Flex Reducer with Stainless Steel Braided Hose, Flanged Ends. RSS-0504</t>
  </si>
  <si>
    <t>12" Metraflex Model Metra Mini Flex Connector - Flanged, Braided Hose Type. MM-12</t>
  </si>
  <si>
    <t>6x4 Metraflex Model RSS Flex Reducer with Stainless Steel Braided Hose, Flanged Ends. RSS-0604</t>
  </si>
  <si>
    <t>Hydromatic Model OSP50BRM1 (formally known as OSP33) Sump Pump rated for 28gpm at 20' of head with a 1/2HP ODP Motor, Bronze Impeller, 115V-1P and 10' cord. #51793-100-7</t>
  </si>
  <si>
    <t>2.5" Armstrong Model FTV-2.5 Triple Duty Valve with Grooved Connections. #570200-386</t>
  </si>
  <si>
    <t>3" Armstrong Model FTV-3 Triple Duty Valve with Grooved Connections. #570200-387</t>
  </si>
  <si>
    <t>3" Pultruded Rail System including discharge elbow, hydraulic sealing flange, guiderail components and guiderail connector. #13222-001-7</t>
  </si>
  <si>
    <t>10' Guiderail #13323-013-7</t>
  </si>
  <si>
    <t>10' 3/16 SST Lifting Chain #13113-000-5</t>
  </si>
  <si>
    <t>4" Pultruded Rail System including discharge elbow, hydraulic sealing flange, guiderail components and guiderail connector. #13222-002-7</t>
  </si>
  <si>
    <t>Intermediate Guiderail Brace for 4" standard rail #13006-000-5 -  (1) required for every 9' of basin depth.</t>
  </si>
  <si>
    <t>Intermediate Guiderail Brace for 3" standard rail #13006-006-5 - (1) required for every 9' of basin depth.</t>
  </si>
  <si>
    <t>6" Pultruded Rail System including discharge elbow, hydraulic sealing flange, guiderail components and guiderail connector. #13346-000-7</t>
  </si>
  <si>
    <t>1.5" Metraflex Model HPF2 Expansion Compensator rated for 2" Compression, Flanged Ends</t>
  </si>
  <si>
    <t>Armstrong Model AX-200 Horizontal Diaphragm Type Expansion Tank, ASME, 110 Gallon Tank, 53 Gallon Acceptance. #572139-209</t>
  </si>
  <si>
    <t>Armstrong Model AX-180 Horizontal Diaphragm Type Expansion Tank, ASME, 90 Gallon Tank, 42.5 Gallon Acceptance. #572139-208</t>
  </si>
  <si>
    <t>Armstrong Model AX-240 Horizontal Diaphragm Type Expansion Tank, ASME, 132 Gallon Tank, 69.3 Gallon Acceptance. #572139-210</t>
  </si>
  <si>
    <t>Topps Model SSFB413 Float Bracket</t>
  </si>
  <si>
    <t>6" Topps Model H600C Inlet Hub</t>
  </si>
  <si>
    <t>Topps Model PF125S 2-Bolt Slip Flange with o'ring for 1.25" pipe</t>
  </si>
  <si>
    <t>Topps Model PF150S 2-Bolt Slip Flange with o'ring for 1.5" pipe</t>
  </si>
  <si>
    <t>Topps Model PF200S 2-Bolt Slip Flange with o'ring for 2" pipe</t>
  </si>
  <si>
    <t>Topps Model PF200T 2-Bolt Threaded Flange for 2" pipe</t>
  </si>
  <si>
    <t>Topps Model C300S Cast Iron Slip Flange with o'ring for 3" pipe.</t>
  </si>
  <si>
    <t>S-Flex - 208V-3P</t>
  </si>
  <si>
    <t xml:space="preserve">S-Flex - 230V-3P </t>
  </si>
  <si>
    <t>S-Flex - 460V-3P</t>
  </si>
  <si>
    <t>Topps Model CF400T Cast Iron 2 Bolt Threaded Flange for 4" pipe</t>
  </si>
  <si>
    <t>Hydromatic Novus 1000 Duplex Control Panel with Magnetic Starters, HOA Switches, Pump Run Lights, Circuit Breakers, Float LED Indicator Lights, Control Transformer, diversified alternator and relay for over ride.</t>
  </si>
  <si>
    <t>Armstrong Model AX-60V Vertical Diaphragm Type Expansion Tank, ASME, 34 Gallon Tank, 12.5 Gallon Acceptance. #572006-100</t>
  </si>
  <si>
    <t>See Water</t>
  </si>
  <si>
    <t>NOVUS 1000</t>
  </si>
  <si>
    <t>Alarm Flashing Light AFL</t>
  </si>
  <si>
    <t>Alarm Horn. AH</t>
  </si>
  <si>
    <t>Armstrong Int'l Model 813 Inverted Bucket Trap - 3/4" or 1"  - screwed with max operating pressures of 15, 30, 60, 80, 125, 180 or 250</t>
  </si>
  <si>
    <t>Armstrong Int'l Model 814 Inverted Bucket Trap - 1" or 1.25""  - screwed with max operating pressures of 15, 30, 60, 80, 125, 180 or 250</t>
  </si>
  <si>
    <t>Armstrong Int'l Model 815 Inverted Bucket Trap - 1", 1.25", 1.5" or 2"   - screwed with max operating pressures of 15, 30, 60, 100, 130, 180, 225 or 250</t>
  </si>
  <si>
    <t>Armstrong Model AX-80V Vertical Diaphragm Type Expansion Tank, ASME, 44 Gallon Tank, 23Gallon Acceptance.#572006-101</t>
  </si>
  <si>
    <t>Armstrong Model AX-100V Vertical Diaphragm Type Expansion Tank, ASME, 56 Gallon Tank, 23.2 Gallon Acceptance. #572006-102</t>
  </si>
  <si>
    <t>Armstrong Model AX-120V Vertical Diaphragm Type Expansion Tank, ASME, 67 Gallon Tank, 35.6 Gallon Acceptance. #572006-103</t>
  </si>
  <si>
    <t>Armstrong Int'l Model 800 Inverted Bucket Trap - 1/2" or 3/4"  - screwed with max operating pressures of 20, 80, 125 or 150</t>
  </si>
  <si>
    <t>Armstrong Int'l Model 811 Inverted Bucket Trap - 1/2",  3/4" or 1"  - screwed with max operating pressures of 15, 30, 70, 125, 200 or 250</t>
  </si>
  <si>
    <t>Armstrong Int'l Model 812 Inverted Bucket Trap - 1/2" or 3/4"  - screwed with max operating pressures of 15, 30, 70, 125, 200 or 250</t>
  </si>
  <si>
    <t>1.25" Metraflex Model SST Pump Connector, steel male thread ends.</t>
  </si>
  <si>
    <t>1.5" Metraflex Model SST Pump Connector, steel male thread ends.</t>
  </si>
  <si>
    <t>2" Metraflex Model SST Pump Connector, steel male thread ends.</t>
  </si>
  <si>
    <t>3" Danfoss Flowmatic Model 115FL Gate Valve tapped and plugged with handwheel  #8562HW</t>
  </si>
  <si>
    <t>1-1/2" Armstrong Model ART-445-1-1/2 Air Removal Trap. #572017-003</t>
  </si>
  <si>
    <t>Square D Model S-Flex 212 Variable Frequency Drive, 1HP,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</si>
  <si>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(P-1,2) Armstrong Model 4600 Horizontal Split Case Pump with OSHA coupling guard rated for gpm at ' of head with a HP, ODP Premium Efficient Motor, 460V-3P and 1800RPM</t>
  </si>
  <si>
    <t>Armstrong Model AST-180 Diaphragm Type Expansion Tank, 80 Gallon Tank with 52.5 Gallon Acceptance for use with potable water. #572006-307</t>
  </si>
  <si>
    <t>Armstrong Model AST-210 Diaphragm Type Expansion Tank, 90 Gallon Tank with 52.5 Gallon Acceptance for use with potable water. #572006-308</t>
  </si>
  <si>
    <t>14" Control Units for above Doublesphere (2 rod set)</t>
  </si>
  <si>
    <t>Armstrong Model AX-20 Horizontal Diaphragm Type Expansion Tank, ASME, 10.9 Gallon, 2.8 Gallon Acceptance.#570139-201</t>
  </si>
  <si>
    <t>Armstrong Model GLA-U-HP-1 Automatic Ultra Glycol Feed Unit with poly tank, 150 psi max working pressure. System is pressure activated for complete automatic on-off operation, Ultra units include automatic alternation and contacts for remote annunciation.  #UKD03075-211</t>
  </si>
  <si>
    <t>Armstrong Model AX-60 Horizontal Diaphragm Type Expansion Tank, ASME, 33.6 Gallon, 12.5 Gallon Acceptance.#570139-203</t>
  </si>
  <si>
    <t>Armstrong Model AX-80 Horizontal Diaphragm Type Expansion Tank, ASME, 44.4 Gallon, 23.2 Gallon Acceptance. #570139-204</t>
  </si>
  <si>
    <t>Armstrong Model AX-100 Horizontal Diaphragm Type Diaphragm Type Expansion Tank, ASME, 55.7 Gallon, 23.5 Gallon Acceptance. #570139-205</t>
  </si>
  <si>
    <t>Armstrong Model AX-120 Horizontal Diaphragm Type Expansion Tank, ASME, 68 Gallon, 35.6 Gallon Acceptance. #570139-206</t>
  </si>
  <si>
    <t>Armstrong Model AX-144 Horizontal Diaphragm Type Expansion Tank, ASME, 77 Gallon Tank, 42.5 Gallon Acceptance. #572139-207</t>
  </si>
  <si>
    <t>Item</t>
  </si>
  <si>
    <t>Description</t>
  </si>
  <si>
    <t>Weight</t>
  </si>
  <si>
    <t>Ship</t>
  </si>
  <si>
    <t>list</t>
  </si>
  <si>
    <t>Mult</t>
  </si>
  <si>
    <t>Cost</t>
  </si>
  <si>
    <t>MU</t>
  </si>
  <si>
    <t>Profit</t>
  </si>
  <si>
    <t>SU</t>
  </si>
  <si>
    <t>Unit Cost</t>
  </si>
  <si>
    <t>Total Cost</t>
  </si>
  <si>
    <t>A</t>
  </si>
  <si>
    <t>Tank Fitting, TMA-24, 213991-307</t>
  </si>
  <si>
    <t>Air Charger and Tank Drain, TDV-2-18, 217111-300</t>
  </si>
  <si>
    <t>High Water main Alarm Activation w/ dry contacts. HWTA</t>
  </si>
  <si>
    <t>Duplex Elapsed Time Meter. ETMD</t>
  </si>
  <si>
    <t>Topps JB8S Junction Box</t>
  </si>
  <si>
    <t>2" Metraflex Model Metra Mini Flex Connector - Flanged, Braided Hose Type. MM-2</t>
  </si>
  <si>
    <t>2.5" Metraflex Model Metra MiniFlex Connector - Flanged, Braided Hose Type. MM-2.5</t>
  </si>
  <si>
    <t>3" Metraflex Model Metra Mini Flex Connector - Flanged, Braided Hose Type. MM-3</t>
  </si>
  <si>
    <t>4" Metraflex Model Metra Mini Flex Connector - Flanged, Braided Hose Type. MM-4</t>
  </si>
  <si>
    <t>5" Metraflex Model Metra Mini Flex Connector - Flanged, Braided Hose Type. MM-5</t>
  </si>
  <si>
    <t>6" Metraflex Model Metra Mini Flex Connector - Flanged, Braided Hose Type. MM-6</t>
  </si>
  <si>
    <t>8" Metraflex Model Metra Mini Flex Connector - Flanged, Braided Hose Type. MM-8</t>
  </si>
  <si>
    <t>10" Metraflex Model Metra Mini Flex Connector - Flanged, Braided Hose Type. MM-10</t>
  </si>
  <si>
    <t>4x3 Metraflex Model RSS Flex Reducer with Stainless Steel Braided Hose, Flanged Ends. RSS-0403</t>
  </si>
  <si>
    <t>3" Metraflex Model TF Wye Strainer - Flanged. TF-3</t>
  </si>
  <si>
    <t>5" Metraflex Model TF Wye Strainer - Flanged. TF-5</t>
  </si>
  <si>
    <t>6" Metraflex Model TF Wye Strainer - Flanged. TF-6</t>
  </si>
  <si>
    <t>2" Metraflex Butterfly Valve, Lug Body, 10 Position Lever.2-BVALVE</t>
  </si>
  <si>
    <t>2.5" Metraflex Butterfly Valve, Lug Body, 10 Position Lever. 2.5-BVALVE</t>
  </si>
  <si>
    <t>3" Metraflex Butterfly Valve, Lug Body, 10 Position Lever. 3-BVALVE</t>
  </si>
  <si>
    <t>4" Metraflex Butterfly Valve, Lug Body, 10 Position Lever. 4-BVALVE</t>
  </si>
  <si>
    <t>5" Metraflex Double Cable Sphere Flexible Connector with 150# Galvanized Plate Steel Flanges</t>
  </si>
  <si>
    <t>6" Metraflex Double Cable Sphere Flexible Connector with 150# Galvanized Plate Steel Flanges</t>
  </si>
  <si>
    <t>8" Metraflex Double Cable Sphere Flexible Connector with 150# Galvanized Plate Steel Flanges</t>
  </si>
  <si>
    <t>1/2" Armstrong International Model 15B2 Float and Thermostatic Steam Trap 15 psi with vacuum breaker.</t>
  </si>
  <si>
    <t>3/4" Armstrong International Model 15B3 Float and Thermostatic Steam Trap 15 psi with vacuum breaker.</t>
  </si>
  <si>
    <t>1" Armstrong International Model 15B4 Float and Thermostatic Steam Trap 15 psi with vacuum breaker.</t>
  </si>
  <si>
    <t>1.25" Armstrong International Model 15B5 Float and Thermostatic Steam Trap 15 psi with vacuum breaker.</t>
  </si>
  <si>
    <t>1.5" Armstrong International Model 15B6 Float and Thermostatic Steam Trap 15 psi with vacuum breaker.</t>
  </si>
  <si>
    <t>Square D Model S-Flex 212 Variable Frequency Drive, 20HP,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</si>
  <si>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25HP,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t>
  </si>
  <si>
    <t>Square D Model S-Flex 212 Variable Frequency Drive, 30HP,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</si>
  <si>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40HP, 208V-3P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</si>
  <si>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1HP,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</si>
  <si>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2HP,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</si>
  <si>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10" Metraflex Model TF Wye Strainer - Flanged. TF-10</t>
  </si>
  <si>
    <t>12" Metraflex Model TF Wye Strainer - Flanged. TF-12</t>
  </si>
  <si>
    <t>14" Metraflex Model TF Wye Strainer - Flanged. TF-14</t>
  </si>
  <si>
    <t>16" Metraflex Model TF Wye Strainer - Flanged. TF-16</t>
  </si>
  <si>
    <t>8" Metraflex Butterfly Valve, Lug Body, Gear Operated. 8-BVALVE</t>
  </si>
  <si>
    <t xml:space="preserve">John Woods Model JAER-23-601, 10 Gallon Bag Type Expansion Tank ASME.  </t>
  </si>
  <si>
    <t>Jonn Woods Model JAPR-20-601 Vertical Bag Type Expansion Tank, ASME, 10 Gallon for use with potable water.</t>
  </si>
  <si>
    <t>4" Armstrong Model VAS-4 Vortex Air Separators with stainless steel strainer.#574116-033  "UM" Certification</t>
  </si>
  <si>
    <t>5" Armstrong Model VAS-5 Vortex Air Separators with stainless steel strainer.#574116-034 "UM" Certification</t>
  </si>
  <si>
    <t>4" Armstrong Model VA-4 Vortex Air Separator less Strainer.  #574114-023  "UM" Certification</t>
  </si>
  <si>
    <t>5" Armstrong Model VA-5 Vortex Air Separator less Strainer.  #574114-024 "UM" Certification</t>
  </si>
  <si>
    <t>6" Armstrong Model VA-6 Vortex Air Separator less Strainer.  #574114-025 "UM" Certification</t>
  </si>
  <si>
    <t>Low water/redundant off LWTARO</t>
  </si>
  <si>
    <t>Simplex Elapsed Time Meter ETMS</t>
  </si>
  <si>
    <t>Lightning supressor - single phase LS1</t>
  </si>
  <si>
    <t>Lightning supressor - three phase LS3</t>
  </si>
  <si>
    <t>Glycol Feed</t>
  </si>
  <si>
    <t>Pump Isolation Valves</t>
  </si>
  <si>
    <t>John Woods Model JWVF-27-002 2 Gallon Shot Feeder</t>
  </si>
  <si>
    <t>POA</t>
  </si>
  <si>
    <t>2"  Metraflex Double Cable Sphere Flexible Connector with 150# Galvanized Plate Steel Flanges</t>
  </si>
  <si>
    <t>4" Metraflex Model HPFF2 Expansion Compensator rated for 2" Compression, Female Sweat Ends</t>
  </si>
  <si>
    <t>2" Metraflex Doublesphere Flexible Connector with 150# Galvanized Plate Steel Flanges with control cables.</t>
  </si>
  <si>
    <t>2" Control Units for above Doublesphere (2 rod set)</t>
  </si>
  <si>
    <t>2.5" Metraflex Doublesphere Flexible Connector with 150# Galvanized Plate Steel Flanges with control cables.</t>
  </si>
  <si>
    <t>2.5" Control Units for above Doublesphere (2 rod set)</t>
  </si>
  <si>
    <t xml:space="preserve">John Woods Model JBER-25-015,  370 Gallon Bag Type Expansion Tank, ASME. Equivalent to Armstrong Model 1400-L. </t>
  </si>
  <si>
    <t xml:space="preserve">John Woods Model JBER-25-016,  422 Gallon Bag Type Expansion Tank, ASME. Equivalent to Armstrong Model 0600-L. </t>
  </si>
  <si>
    <t xml:space="preserve">John Woods Model JBER-25-017,  528 Gallon Bag Type Expansion Tank, ASME. Equivalent to Armstrong Model 2000-L. </t>
  </si>
  <si>
    <t>12x12 Armstrong Model SG1212 Suction Diffuser. #516860-032</t>
  </si>
  <si>
    <t>14x12 Armstrong Model SG1412 Suction Diffuser. #516860-033</t>
  </si>
  <si>
    <t>1" Armstrong Model ART-443-1 Air Removal Trap. #572017-001</t>
  </si>
  <si>
    <t>3" Armstrong Model FTV-3 Triple Duty Valve with Flanged Connections. #570200-377</t>
  </si>
  <si>
    <t>Glycol Fill</t>
  </si>
  <si>
    <t>John Woods Model JWVF-27-010 10 Gallon Shot Feeder</t>
  </si>
  <si>
    <t>John Woods Model JWVF-27-012 12 Gallon Shot Feeder</t>
  </si>
  <si>
    <t>Chemical Feeders</t>
  </si>
  <si>
    <t xml:space="preserve">John Woods Model JAER-23-602, 15 Gallon Bag Type Expansion Tank ASME. </t>
  </si>
  <si>
    <t>John Woods Model JAER-23-603, 24 Gallon Bag Type Expansion Tank ASME.</t>
  </si>
  <si>
    <t xml:space="preserve">John Woods Model JAER-23-604, 30 Gallon Bag Type Expansion Tank ASME. </t>
  </si>
  <si>
    <t xml:space="preserve">John Woods Model JAER-23-605, 35 Gallon Bag Type Expansion Tank ASME. </t>
  </si>
  <si>
    <t xml:space="preserve">John Woods Model JAER-23-606, 40 Gallon Bag Type Expansion Tank ASME. </t>
  </si>
  <si>
    <t xml:space="preserve">John Woods Model JAER-23-607, 60 Gallon Bag Type Expansion Tank ASME. </t>
  </si>
  <si>
    <t>2.5" Metraflex Model HPW/T2 Expansion Compensator rated for 2" Compression, Weld or Threaded Ends</t>
  </si>
  <si>
    <t>2" Metraflex Model HPW/T2 Expansion Compensator rated for 2" Compression, Weld or Threaded Ends</t>
  </si>
  <si>
    <t>1.5" Metraflex Model HPW/T2 Expansion Compensator rated for 2" Compression, Weld or Threaded Ends</t>
  </si>
  <si>
    <t>1.25" Metraflex Model HPW/T2 Expansion Compensator rated for 2" Compression, Weld or Threaded Ends</t>
  </si>
  <si>
    <t>1" Metraflex Model HPW/T2 Expansion Compensator rated for 2" Compression, Weld or Threaded Ends</t>
  </si>
  <si>
    <t>3/4" Metraflex Model HPW/T2 Expansion Compensator rated for 2" Compression, Weld or Threaded Ends</t>
  </si>
  <si>
    <t>Metraflex Model 23 Style IV Spider Type Pipe Guide for " pipe and " insulation.</t>
  </si>
  <si>
    <t>Metraflex Model 24 Style IV Spider Type Pipe Guide for " pipe and " insulation.</t>
  </si>
  <si>
    <t>Metraflex Model 26 Style IV Spider Type Pipe Guide for " pipe and " insulation</t>
  </si>
  <si>
    <t>Metraflex Model 27 Style IV Spider Type Pipe Guide for " pipe and " insulation</t>
  </si>
  <si>
    <t>Metraflex Model 28 Style IV Spider Type Pipe Guide for " pipe and " insulation.</t>
  </si>
  <si>
    <t>Square D Model S-Flex 212 Variable Frequency Drive, 25HP,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</si>
  <si>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30HP,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</si>
  <si>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40HP, 230V-3P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</si>
  <si>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1HP,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</si>
  <si>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2HP,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</si>
  <si>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3HP,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</si>
  <si>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5HP,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</si>
  <si>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7.5HP,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</si>
  <si>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Armstrong Model AST-80 Diaphragm Type Expansion Tank, 35 Gallon Tank with 15.5 Gallon Acceptance for use with potable water. #572006-306</t>
  </si>
  <si>
    <t>Armstrong Model AST-100 Diaphragm Type Expansion Tank, 45 Gallon Tank with 21 Gallon Acceptance for use with potable water. #572006-310</t>
  </si>
  <si>
    <t>Armstrong Model AST-125 Diaphragm Type Expansion Tank, 60 Gallon Tank with 21 Gallon Acceptance for use with potable water. #572006-311</t>
  </si>
  <si>
    <t>Armstrong Model AST-160 Diaphragm Type Expansion Tank, 70 Gallon Tank with 52.5 Gallon Acceptance for use with potable water. #572006-312</t>
  </si>
  <si>
    <t>Armstrong Model AX-260V Vertical Diaphragm Type Expansion Tank, ASME, 158 Gallon Tank, 79 Gallon Acceptance. #572006-108</t>
  </si>
  <si>
    <t>Armstrong Model AX-280V Vertical Diaphragm Type Expansion Tank, ASME, 211 Gallon Tank, 114.8 Gallon Acceptance. #572006-109</t>
  </si>
  <si>
    <t>Lead Pump Selector Switch. LPSS</t>
  </si>
  <si>
    <t>4" Metraflex Cablesphere Flexible Connector with 150# Galvanized Plate Steel Flanges with control cables.</t>
  </si>
  <si>
    <t>6" Metraflex Cablesphere Flexible Connector with 150# Galvanized Plate Steel Flanges with control cables.</t>
  </si>
  <si>
    <t>2.5" Metraflex Model TSC Metraflex Wye Strainer - Threaded. TSC-2.5</t>
  </si>
  <si>
    <t>2" Metraflex Model TSC Metraflex Wye Strainer - Threaded. TSC-2</t>
  </si>
  <si>
    <t>1-1/2" Metraflex Model TSC Metraflex Wye Strainer - Threaded. TSC-1.5</t>
  </si>
  <si>
    <t>1.25" Metraflex Model TSC Wye Strainer - Threaded - TSC-1.25</t>
  </si>
  <si>
    <t>1" Metraflex Model TSC Wye Strainer - Threaded - TSC-1</t>
  </si>
  <si>
    <t>3/4" Metraflex Model TSC Wye Strainer - Threaded - TSC-3/4</t>
  </si>
  <si>
    <t>1/2" Metraflex Model TSC Wye Strainer - Threaded - TSC-1/2</t>
  </si>
  <si>
    <t>3/8" Metraflex Model TSC Wye Strainer - Threaded - TSC-3/8</t>
  </si>
  <si>
    <t>2" Armstrong Model DAS-2 Dirt/Air Separator #574520-001</t>
  </si>
  <si>
    <t>3" Armstrong Model DAS-3 Dirt/Air Separator #574520-005</t>
  </si>
  <si>
    <t>4" Armstrong Model DAS-4 Dirt/Air Separator #574520-007</t>
  </si>
  <si>
    <t>5" Armstrong Model DAS-5 Dirt/Air Separator #574520-009</t>
  </si>
  <si>
    <t>6" Armstrong Model DAS-6 Dirt/Air Separator #574520-010</t>
  </si>
  <si>
    <t>8" Armstrong Model DAS-8 Dirt/Air Separator #574520-011</t>
  </si>
  <si>
    <t>10" Armstrong Model DAS-10 Dirt/Air Separator #574520-012</t>
  </si>
  <si>
    <t>12" Armstrong Model DAS-12 Dirt/Air Separator #574520-013</t>
  </si>
  <si>
    <t>Above in duplex</t>
  </si>
  <si>
    <t>See Water Model OSS20PBPR Pump Switch</t>
  </si>
  <si>
    <t>See Water Model OSA-05 Oil Smart Alarm Panel Only to operate with above switch.</t>
  </si>
  <si>
    <t>3x3 Armstrong Model SG33 Suction Diffuser. #516860-019</t>
  </si>
  <si>
    <t>4x3 Armstrong Model SG43 Suction Diffuser. #516860-020</t>
  </si>
  <si>
    <t>4x4 Armstrong Model SG44 Suction Diffuser. #516860-021</t>
  </si>
  <si>
    <t>5x4 Armstrong Model SG54 Suction Diffuser. #516860-022</t>
  </si>
  <si>
    <t>6x4 Armstrong Model SG64 Suction Diffuser. #516860-023</t>
  </si>
  <si>
    <t>5"x5" Armstrong Model SG55 Suction Diffuser. #516860-024</t>
  </si>
  <si>
    <t>6x5 Armstrong Model SG65 Suction Diffuser. #516860-025</t>
  </si>
  <si>
    <t>6x6 Armstrong Model SG66 Suction Diffuser. #516860-026</t>
  </si>
  <si>
    <t>8x6 Armstrong Model SG86 Suction Diffuser. #516860-027</t>
  </si>
  <si>
    <t>8x8 Armstrong Model SG88 Suction Diffuser. #516860-028</t>
  </si>
  <si>
    <t>10x8 Armstrong Model SG1008 Suction Diffuser. #516860-029</t>
  </si>
  <si>
    <t>2-1/2" Armstrong Model FTV-2.5 Triple Duty Valve with Flanged Connections. #570200-376</t>
  </si>
  <si>
    <t>John Woods Model JBTR-22-210 Chilled Water Buffer Tank, 210 gallon volum, 30"x77", 3" flanged.</t>
  </si>
  <si>
    <t>Chilled Water Buffer Tanks</t>
  </si>
  <si>
    <t>5" Armstrong Model FTV-5 Triple Duty Valve with Flanged Connections.#570200-379</t>
  </si>
  <si>
    <t>6" Armstrong Model FTV-6 Triple Duty Valve with Flanged Connections. #570200-380</t>
  </si>
  <si>
    <t>8" Armstrong Model FTV-8 Triple Duty Valve with Flanged Connections. #570200-381</t>
  </si>
  <si>
    <t>10" Armstrong Model FTV-10 Triple Duty Valve with Flanged Connections. #570200-382</t>
  </si>
  <si>
    <t>Square D Model S-Flex 212 Variable Frequency Drive, 60HP,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</si>
  <si>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75HP,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</si>
  <si>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Square D Model S-Flex 212 Variable Frequency Drive, 100HP, 460V-3P Altivar 21 power converter, circuit breaker disconnect, UL508C coordinated short circuit rating for 100,000 amps, adjustable frequency controller-off-bypass selector switch, local remote configurable on controller, power on red LED,  bypass run green LED, fire/freezestat interlock for adjustable frequency drive and bypass mode, form C adjustable frequency controller fault auxiliary contact, modbus RJ-45 communication port, smoke purge function, bypass run auxiliary contact, full voltage bypass power circuit with overload relay, 120 vac fused control power transformer and LCD Text Keypad.</t>
  </si>
  <si>
    <t>Septronics Model 20HTTWOP Ultra High Temp Float switch.</t>
  </si>
  <si>
    <t>4" Metraflex Doublesphere Flexible Connector with 150# Galvanized Plate Steel Flanges with control cables.</t>
  </si>
  <si>
    <t>4" Control Units for above Doublesphere (2 rod set)</t>
  </si>
  <si>
    <t>5" Metraflex Doublesphere Flexible Connector with 150# Galvanized Plate Steel Flanges with control cables.</t>
  </si>
  <si>
    <t>5" Control Units for above Doublesphere (2 rod set)</t>
  </si>
  <si>
    <t>6" Metraflex Doublesphere Flexible Connector with 150# Galvanized Plate Steel Flanges with control cables.</t>
  </si>
  <si>
    <t>6" Control Units for above Doublesphere (2 rod set)</t>
  </si>
  <si>
    <t>8" Metraflex Doublesphere Flexible Connector with 150# Galvanized Plate Steel Flanges with control cables.</t>
  </si>
  <si>
    <r>
      <t xml:space="preserve">John Woods Model JBTR-24-850 Chilled Water Buffer Tank, 850 gallon volume, 54"x96", 6" flanged. </t>
    </r>
    <r>
      <rPr>
        <b/>
        <sz val="12"/>
        <color indexed="10"/>
        <rFont val="Arial"/>
        <family val="2"/>
      </rPr>
      <t>CONTACT FACTORY FOR PRICING</t>
    </r>
  </si>
  <si>
    <r>
      <t xml:space="preserve">John Woods Model JBTR-24-040 Chilled Water Buffer Tank, 1040 gallon volume, 60"x96", 8" flanged. </t>
    </r>
    <r>
      <rPr>
        <b/>
        <sz val="12"/>
        <color indexed="10"/>
        <rFont val="Arial"/>
        <family val="2"/>
      </rPr>
      <t>CONTACT FACTORY FOR PRICING</t>
    </r>
  </si>
  <si>
    <t>Jonn Woods Model JAPR-20-602 Vertical Bag Type Expansion Tank, ASME, 15 Gallon for use with potable water.</t>
  </si>
  <si>
    <t>10' 5/16 SST Lifting Chain #13113-021-5</t>
  </si>
  <si>
    <t>Intermediate Guiderail Brace for 6" standard rail #13006-003-5 -  (1) required for every 9' of basin depth.</t>
  </si>
  <si>
    <t>John Woods Model JWGP-53-030 Glycol Make Up System - 30 gallon.</t>
  </si>
  <si>
    <t>John Woods Model JWGP-53-055 Glycol Make Up System - 55 gallon.</t>
  </si>
  <si>
    <t>John Woods Model JWGP-53-100 Glycol Make Up System - 100 gallon.</t>
  </si>
  <si>
    <r>
      <t>(economy version)</t>
    </r>
    <r>
      <rPr>
        <sz val="12"/>
        <rFont val="Arial"/>
        <family val="2"/>
      </rPr>
      <t xml:space="preserve"> John Woods Model JWEP-53-301 Glycol Make Up System - 30 gallon, 18x34.</t>
    </r>
  </si>
  <si>
    <t>NEMA 4X Fiberglass Enclosure</t>
  </si>
  <si>
    <t>Armstrong Aquastat (1/2"#110123-120) (3/4" #110123-121)</t>
  </si>
  <si>
    <t>Armstrong 24 Hour Mechanical Timer #810123-130</t>
  </si>
  <si>
    <t>Metrasphere</t>
  </si>
  <si>
    <t>Spare Seal #975000-982</t>
  </si>
  <si>
    <t>Spare Seal #816706-021</t>
  </si>
  <si>
    <t>Spare Seal #975000-984</t>
  </si>
  <si>
    <t>Flush Line with Cuno Filter</t>
  </si>
  <si>
    <t>Flush Line with Cyclone Separator</t>
  </si>
  <si>
    <t>(P-1,2) Armstrong Model 4300 Vertical In Line Pump with outside mechanical seal which allows pump seal to be replaced without removing the motor.  Pump is rated for gpm at ' of head with a HP, ODP Premium Efficient Motor, 460V-3P and 1800RPM</t>
  </si>
  <si>
    <t>MLP - for Kohler Ronan specs</t>
  </si>
  <si>
    <t>2" Metraflex Model Metrasphere flexible connector, single sphere, 150# flanges.</t>
  </si>
  <si>
    <t>2.5" Metraflex Model Metrasphere flexible connector, single sphere, 150# flanges.</t>
  </si>
  <si>
    <t>3" Metraflex Model Metrasphere flexible connector, single sphere, 150# flanges.</t>
  </si>
  <si>
    <t>4" Metraflex Model Metrasphere flexible connector, single sphere, 150# flanges.</t>
  </si>
  <si>
    <t>5" Metraflex Model Metrasphere flexible connector, single sphere, 150# flanges.</t>
  </si>
  <si>
    <t>6" Metraflex Model Metrasphere flexible connector, single sphere, 150# flanges.</t>
  </si>
  <si>
    <t>8" Metraflex Model Metrasphere flexible connector, single sphere, 150# flanges.</t>
  </si>
  <si>
    <t xml:space="preserve">2"x12" Metraflex Model MLP Flex Connector </t>
  </si>
  <si>
    <t xml:space="preserve">2.5"x12" Metraflex Model MLP Flex Connector </t>
  </si>
  <si>
    <t xml:space="preserve">3"x14" Metraflex Model MLP Flex Connector </t>
  </si>
  <si>
    <t xml:space="preserve">4"x16" Metraflex Model MLP Flex Connector </t>
  </si>
  <si>
    <t xml:space="preserve">5"x18" Metraflex Model MLP Flex Connector </t>
  </si>
  <si>
    <t xml:space="preserve">6"x20" Metraflex Model MLP Flex Connector </t>
  </si>
  <si>
    <t xml:space="preserve">8"x22" Metraflex Model MLP Flex Connector </t>
  </si>
  <si>
    <t xml:space="preserve">10"x24" Metraflex Model MLP Flex Connector </t>
  </si>
  <si>
    <t>RSS Reducing Flex</t>
  </si>
  <si>
    <t>"Y" Strainers</t>
  </si>
  <si>
    <t>B-Valves</t>
  </si>
  <si>
    <t>Cablesphere's</t>
  </si>
  <si>
    <t>Double Cablesphere's</t>
  </si>
  <si>
    <t>Doublesphere's</t>
  </si>
  <si>
    <t>Pipe Guides</t>
  </si>
  <si>
    <t>Metraflex Model 25 Style IV Spider Type Pipe Guide for " pipe and " insulation.</t>
  </si>
  <si>
    <t>Leg Kit/Lifting Bail #12425-001-5</t>
  </si>
  <si>
    <t>Topps Model PF300T 2-Bolt Threaded Flange for 3" pipe</t>
  </si>
  <si>
    <t>14x14 Armstrong Model SG1414 Suction Diffuser. #516862-210</t>
  </si>
  <si>
    <t>16x14 Armstrong Model SG1614 Suction Diffuser. #516862-212</t>
  </si>
  <si>
    <t>18x14 Armstrong Model SG1814 Suction Diffuser. #516862-214</t>
  </si>
  <si>
    <t>2.5" Armstrong Model DAS-2.5 Dirt/Air Separator #574520-003</t>
  </si>
  <si>
    <t>Jonn Woods Model JAPR-20-608 Vertical Bag Type Expansion Tank, ASME, 80 Gallon for use with potable water.</t>
  </si>
  <si>
    <t>3x2 Metraflex Model RSS Flex Reducer with Stainless Steel Braided Hose, Flanged Ends. RSS-0302</t>
  </si>
  <si>
    <t>Seal Failure Main Alarm Activation w/ dry contacts. SFTAS  Simplex</t>
  </si>
  <si>
    <t>Seal Failure Main Alarm Activation w/ dry contacts. SFTAD   Duplex</t>
  </si>
  <si>
    <t>Low water with dry contacts LWTA</t>
  </si>
  <si>
    <t>4" Danfoss Flowmatic Model C508-01 Swing Check Valves outside weight and lever. #3707LW for vertical installation add "v" to p/n</t>
  </si>
  <si>
    <t>6" Danfoss Flowmatic Model C508-01 Swing Check Valves outside weight and lever. #3709LW for vertical installation add "v" to p/n</t>
  </si>
  <si>
    <t>Armstrong Model AX-15V Vertical Diaphragm Type Expansion Tank, ASME, 8 Gallon Tank, 2.8 Gallon Acceptance. #572006-097</t>
  </si>
  <si>
    <t>Armstrong Model AX-20V Vertical Diaphragm Type Expansion Tank, ASME, 11 Gallon Tank, 2.8 Gallon Acceptance. #572006-098</t>
  </si>
  <si>
    <t>Armstrong Model AX-40V Vertical Diaphragm Type Expansion Tank, ASME, 22 Gallon Tank, 5.6 Gallon Acceptance.#572006-099</t>
  </si>
  <si>
    <t xml:space="preserve">2" Armstrong Model VAS-2 Vortex Air Separator with Stainless Steel Strainer. #570287-002 </t>
  </si>
  <si>
    <t xml:space="preserve">2.5" Armstrong Model VAS-2-1/2 Vortex Air Separator with Stainless Steel Strainer. #570288-002 </t>
  </si>
  <si>
    <t xml:space="preserve">3" Armstrong Model VAS-3 Vortex Air Separator with Stainless Steel Strainer.#570289-002 </t>
  </si>
  <si>
    <t>Armstrong Model AX-144 Vertical Diaphragm Type Expansion Tank, ASME, 77 Gallon Tank, 42.5 Gallon Acceptance. #572006-104</t>
  </si>
  <si>
    <t>8" Armstrong Model VAS-8 Vortex Air Separator with stainless steel strainer.#570116-036  "U" Certification</t>
  </si>
  <si>
    <t>10" Armstrong Model VAS-10 Vortex Air Separator with stainless steel strainer. #570116-037 "U" Certification</t>
  </si>
  <si>
    <t>12" Armstrong Model VAS-12 Vortex Air Separator with stainless steel strainer. #570116-038 "U" Certification</t>
  </si>
  <si>
    <t>Armstrong Model GLA-S-HP1 Automatic Glycol Feed Unit with 53 gallon poly tank, 120 psi max working pressure. System is pressure activated for complete automatic on-off operation. #UKD03070-211</t>
  </si>
  <si>
    <t>16" Armstrong Model VAS-16 Vortex Air Separator with stainless steel strainer. #570116-140 "U" Certification</t>
  </si>
  <si>
    <t>18" Armstrong Model VAS-18 Vortex Air Separator with stainless steel strainer. #570116-141 "U" Certification</t>
  </si>
  <si>
    <t>2" Armstrong Model VA-2 - Vortex Air Separator less Strainer.  #570287-003 "UM" Certification</t>
  </si>
  <si>
    <t>2.5" Armstrong Model VA-2.5  - Vortex Air Separator less Strainer. #570288-003 "UM" Certification</t>
  </si>
  <si>
    <t>3" Armstrong Model VA-3 - Vortex Air Separator less Strainer.  #570289-003 "UM" Certification</t>
  </si>
  <si>
    <t>8" Armstrong Model VA-8 Vortex Air Separator less Strainer.  #570114-026 "U" Certification</t>
  </si>
  <si>
    <t>10" Armstrong Model VA-10 Vortex Air Separator less Strainer.  #570114-027 "U" Certification</t>
  </si>
  <si>
    <t>Armstrong Model AET 12x33 ASME Compression Expansion Tank, 15 Gallons, 570139-000 - Painted</t>
  </si>
  <si>
    <t>Armstrong Model AET 12x51 ASME Compression Expansion Tank, 24 Gallons, 570139-001 - Painted</t>
  </si>
  <si>
    <t>Armstrong Model AET 14x48 ASME Compression Expansion Tank, 30 Gallons, 570139-002 - Painted</t>
  </si>
  <si>
    <t>Armstrong Model AET 14x63 ASME Compression Expansion Tank, 40 Gallons, 570139-003 - Painted</t>
  </si>
  <si>
    <t>Armstrong Model AET 16x72 ASME Compression Expansion Tank, 60 Gallons, 570139-004 - Painted</t>
  </si>
  <si>
    <t>Armstrong Model AET 20x62 ASME Compression Expansion Tank, 80 Gallons, 570139-005 - Painted</t>
  </si>
  <si>
    <t>1-1/4" Armstrong Model ART-444-1-1/4 Air Removal Trap. #572017-002</t>
  </si>
  <si>
    <t>Armstrong Model AX-15 Horizontal Expansion Diaphragm Type Tank, ASME, 7.8 Gallon, 2.8 Gallon Acceptance.#570139-200</t>
  </si>
  <si>
    <t>Armstrong Model 135-L Bladder Expansion Tank, 35 gallon # 572006-199</t>
  </si>
  <si>
    <t>Topps Model DD200G Duplex Discharge Pipe Kit.</t>
  </si>
  <si>
    <t>1.25" Topps Model SGR125-48/48 Stainless Steel Guiderail Kit with 16 gauge 304SST Guiderail, SST Guiderail Cross Braces, mounting plate and foot plate, Guiderail Connector, SST Adjustable Wall Bracket, Brass Quick Disconnect, CI Ball Check , Vertical Pipe Nipple, SST Upper and Lower Guiderail Brackets, SST Lifting Cable, SST Valve Extension Handle, Assembled and Welded Construction.</t>
  </si>
  <si>
    <t>2" Topps Model SGR200-48/48 Stainless Steel Guiderail Kit with 16 gauge 304SST Guiderail, SST Guiderail Cross Braces, mounting plate and foot plate, Guiderail Connector, SST Adjustable Wall Bracket, Brass Quick Disconnect, CI Ball Check , Vertical Pipe Nipple, SST Upper and Lower Guiderail Brackets, SST Lifting Cable, SST Valve Extension Handle, Assembled and Welded Construction.</t>
  </si>
  <si>
    <t>2" Topps Model C200S SST Electrical Coupling</t>
  </si>
  <si>
    <t>1.25" Topps Model C125S SST Electrical Coupling</t>
  </si>
  <si>
    <t>Topps IN04-12 Inspection Plate</t>
  </si>
  <si>
    <t>Armstrong Model AX-260 Horizontal Diaphragm Type Expansion Tank, ASME,  159Gallon Tank, 79 Gallon Acceptance. #572139-211</t>
  </si>
  <si>
    <t>2" Metraflex Cablesphere Flexible Connector with 150# Galvanized Plate Steel Flanges with control cables.</t>
  </si>
  <si>
    <t>2.5" Metraflex Cablesphere Flexible Connector with 150# Galvanized Plate Steel Flanges with control cables.</t>
  </si>
  <si>
    <t>3" Metraflex Cablesphere Flexible Connector with 150# Galvanized Plate Steel Flanges with control cables.</t>
  </si>
  <si>
    <t>Aquastat</t>
  </si>
  <si>
    <t>24 Hour Mechanical Timer</t>
  </si>
  <si>
    <t>2" Armstrong Model DAS-2(Q) Dirt/Air Separator, non-ASME #574540-001</t>
  </si>
  <si>
    <t>2.5" Armstrong Model DAS-2.5(Q) Dirt/Air Separator, non-ASME #574540-003</t>
  </si>
  <si>
    <t>3" Armstrong Model DAS-3(Q) Dirt/Air Separator, non-ASME #574540-005</t>
  </si>
  <si>
    <t>4" Armstrong Model DAS-4(Q) Dirt/Air Separator, non-ASME #574540-007</t>
  </si>
  <si>
    <t>5" Armstrong Model DAS-5(Q) Dirt/Air Separator, non-ASME #574540-009</t>
  </si>
  <si>
    <t>6" Armstrong Model DAS-6(Q) Dirt/Air Separator, non-ASME #574540-010</t>
  </si>
  <si>
    <t>8" Armstrong Model DAS-8(Q) Dirt/Air Separator, non-ASME #574540-011</t>
  </si>
  <si>
    <t>10" Armstrong Model DAS-10(Q) Dirt/Air Separator, non-ASME #574540-012</t>
  </si>
  <si>
    <t>12" Armstrong Model DAS-12(Q) Dirt/Air Separator, non-ASME #574540-013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</si>
</sst>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Yes&quot;;&quot;Yes&quot;;&quot;No&quot;"/>
    <numFmt numFmtId="166" formatCode="&quot;True&quot;;&quot;True&quot;;&quot;False&quot;"/>
    <numFmt numFmtId="167" formatCode="&quot;On&quot;;&quot;On&quot;;&quot;Off&quot;"/>
    <numFmt numFmtId="168" formatCode="[$€-2]\ #,##0.00_);[Red]\([$€-2]\ #,##0.00\)"/>
  </numFmts>
  <fonts count="43">
    <font>
      <sz val="10"/>
      <name val="Arial"/>
      <family val="0"/>
    </font>
    <font>
      <b/>
      <sz val="10"/>
      <name val="Arial"/>
      <family val="0"/>
    </font>
    <font>
      <i/>
      <sz val="10"/>
      <name val="Arial"/>
      <family val="0"/>
    </font>
    <font>
      <b/>
      <i/>
      <sz val="10"/>
      <name val="Arial"/>
      <family val="0"/>
    </font>
    <font>
      <sz val="12"/>
      <name val="Arial"/>
      <family val="2"/>
    </font>
    <font>
      <b/>
      <sz val="12"/>
      <name val="Arial"/>
      <family val="2"/>
    </font>
    <font>
      <u val="single"/>
      <sz val="10"/>
      <color indexed="12"/>
      <name val="Arial"/>
      <family val="2"/>
    </font>
    <font>
      <u val="single"/>
      <sz val="10"/>
      <color indexed="36"/>
      <name val="Arial"/>
      <family val="2"/>
    </font>
    <font>
      <sz val="12"/>
      <color indexed="10"/>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5" fillId="0" borderId="0" xfId="0" applyFont="1" applyAlignment="1">
      <alignment horizontal="center"/>
    </xf>
    <xf numFmtId="0" fontId="4" fillId="0" borderId="0" xfId="0" applyFont="1" applyBorder="1" applyAlignment="1">
      <alignment vertical="top" wrapText="1"/>
    </xf>
    <xf numFmtId="0" fontId="4" fillId="0" borderId="0" xfId="0" applyFont="1" applyAlignment="1">
      <alignment horizontal="center" vertical="top"/>
    </xf>
    <xf numFmtId="8" fontId="4" fillId="0" borderId="0" xfId="0" applyNumberFormat="1" applyFont="1" applyAlignment="1">
      <alignment vertical="top" wrapText="1"/>
    </xf>
    <xf numFmtId="0" fontId="5" fillId="0" borderId="0" xfId="0" applyFont="1" applyAlignment="1">
      <alignment horizontal="center" vertical="top" wrapText="1"/>
    </xf>
    <xf numFmtId="0" fontId="8" fillId="0" borderId="0" xfId="0" applyFont="1" applyAlignment="1">
      <alignment vertical="top" wrapText="1"/>
    </xf>
    <xf numFmtId="0" fontId="5" fillId="0" borderId="0" xfId="0" applyFont="1" applyAlignment="1">
      <alignment vertical="top" wrapText="1"/>
    </xf>
    <xf numFmtId="0" fontId="8" fillId="0" borderId="0" xfId="0" applyFont="1" applyAlignment="1">
      <alignment horizontal="center" vertical="top"/>
    </xf>
    <xf numFmtId="8" fontId="8" fillId="0" borderId="0" xfId="0" applyNumberFormat="1" applyFont="1" applyAlignment="1">
      <alignment vertical="top" wrapText="1"/>
    </xf>
    <xf numFmtId="0" fontId="0" fillId="0" borderId="0" xfId="0" applyFont="1" applyAlignment="1">
      <alignment vertical="top" wrapText="1"/>
    </xf>
    <xf numFmtId="0" fontId="9" fillId="0" borderId="0" xfId="0" applyFont="1" applyAlignment="1">
      <alignment horizontal="center" vertical="top" wrapText="1"/>
    </xf>
    <xf numFmtId="0" fontId="5" fillId="0" borderId="0" xfId="0" applyFont="1" applyBorder="1" applyAlignment="1">
      <alignment horizontal="center" vertical="top" wrapText="1"/>
    </xf>
    <xf numFmtId="0" fontId="4" fillId="0" borderId="0" xfId="0" applyFont="1" applyAlignment="1">
      <alignment horizontal="center" vertical="top" wrapText="1"/>
    </xf>
    <xf numFmtId="44" fontId="4" fillId="0" borderId="0" xfId="44" applyFont="1" applyAlignment="1">
      <alignment vertical="top" wrapText="1"/>
    </xf>
    <xf numFmtId="0" fontId="8" fillId="0" borderId="0" xfId="0" applyFont="1" applyAlignment="1">
      <alignment horizontal="center" vertical="top" wrapText="1"/>
    </xf>
    <xf numFmtId="0" fontId="8" fillId="0" borderId="0" xfId="0" applyFont="1" applyAlignment="1">
      <alignment vertical="top" wrapText="1"/>
    </xf>
    <xf numFmtId="0" fontId="8" fillId="0" borderId="0" xfId="0" applyFont="1" applyAlignment="1">
      <alignment horizontal="center" vertical="top"/>
    </xf>
    <xf numFmtId="8" fontId="8" fillId="0" borderId="0" xfId="0" applyNumberFormat="1" applyFont="1" applyAlignment="1">
      <alignment vertical="top" wrapText="1"/>
    </xf>
    <xf numFmtId="0" fontId="0" fillId="0" borderId="0" xfId="0" applyFont="1" applyAlignment="1">
      <alignment vertical="top" wrapText="1"/>
    </xf>
    <xf numFmtId="0" fontId="0"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7"/>
  <sheetViews>
    <sheetView tabSelected="1" zoomScale="75" zoomScaleNormal="75" zoomScalePageLayoutView="0" workbookViewId="0" topLeftCell="A1">
      <selection activeCell="B3" sqref="B3"/>
    </sheetView>
  </sheetViews>
  <sheetFormatPr defaultColWidth="9.140625" defaultRowHeight="12.75"/>
  <cols>
    <col min="1" max="1" width="5.8515625" style="0" customWidth="1"/>
    <col min="2" max="2" width="6.28125" style="0" customWidth="1"/>
    <col min="3" max="3" width="39.8515625" style="0" customWidth="1"/>
    <col min="4" max="4" width="13.7109375" style="0" customWidth="1"/>
    <col min="5" max="5" width="13.140625" style="0" customWidth="1"/>
    <col min="6" max="6" width="9.8515625" style="0" bestFit="1"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pans="1:13" s="2" customFormat="1" ht="15">
      <c r="A2" s="5"/>
      <c r="B2" s="5"/>
      <c r="D2" s="5"/>
      <c r="E2" s="6"/>
      <c r="G2" s="5"/>
      <c r="H2" s="6"/>
      <c r="I2" s="5"/>
      <c r="J2" s="6"/>
      <c r="K2" s="5"/>
      <c r="L2" s="6"/>
      <c r="M2" s="6"/>
    </row>
    <row r="3" spans="1:13" s="2" customFormat="1" ht="15">
      <c r="A3" s="5" t="s">
        <v>292</v>
      </c>
      <c r="B3" s="5"/>
      <c r="D3" s="5"/>
      <c r="E3" s="6">
        <f aca="true" t="shared" si="0" ref="E3:E11">B3*(D3*0.3)</f>
        <v>0</v>
      </c>
      <c r="G3" s="5"/>
      <c r="H3" s="6">
        <f aca="true" t="shared" si="1" ref="H3:H11">B3*(F3*G3)</f>
        <v>0</v>
      </c>
      <c r="I3" s="5"/>
      <c r="J3" s="6">
        <f aca="true" t="shared" si="2" ref="J3:J11">(H3*I3)</f>
        <v>0</v>
      </c>
      <c r="K3" s="5"/>
      <c r="L3" s="6" t="e">
        <f aca="true" t="shared" si="3" ref="L3:L11">(B3*K3+E3+H3+J3)/B3</f>
        <v>#DIV/0!</v>
      </c>
      <c r="M3" s="6" t="e">
        <f aca="true" t="shared" si="4" ref="M3:M11">L3*B3</f>
        <v>#DIV/0!</v>
      </c>
    </row>
    <row r="4" spans="1:13" s="2" customFormat="1" ht="15">
      <c r="A4" s="5"/>
      <c r="B4" s="5"/>
      <c r="D4" s="5"/>
      <c r="E4" s="6">
        <f t="shared" si="0"/>
        <v>0</v>
      </c>
      <c r="G4" s="5"/>
      <c r="H4" s="6">
        <f t="shared" si="1"/>
        <v>0</v>
      </c>
      <c r="I4" s="5"/>
      <c r="J4" s="6">
        <f t="shared" si="2"/>
        <v>0</v>
      </c>
      <c r="K4" s="5"/>
      <c r="L4" s="6" t="e">
        <f t="shared" si="3"/>
        <v>#DIV/0!</v>
      </c>
      <c r="M4" s="6" t="e">
        <f t="shared" si="4"/>
        <v>#DIV/0!</v>
      </c>
    </row>
    <row r="5" spans="1:13" s="2" customFormat="1" ht="15">
      <c r="A5" s="5"/>
      <c r="B5" s="5"/>
      <c r="D5" s="5"/>
      <c r="E5" s="6">
        <f t="shared" si="0"/>
        <v>0</v>
      </c>
      <c r="G5" s="5"/>
      <c r="H5" s="6">
        <f t="shared" si="1"/>
        <v>0</v>
      </c>
      <c r="I5" s="5"/>
      <c r="J5" s="6">
        <f t="shared" si="2"/>
        <v>0</v>
      </c>
      <c r="K5" s="5"/>
      <c r="L5" s="6" t="e">
        <f t="shared" si="3"/>
        <v>#DIV/0!</v>
      </c>
      <c r="M5" s="6" t="e">
        <f t="shared" si="4"/>
        <v>#DIV/0!</v>
      </c>
    </row>
    <row r="6" spans="1:13" s="2" customFormat="1" ht="15">
      <c r="A6" s="5"/>
      <c r="B6" s="5"/>
      <c r="D6" s="5"/>
      <c r="E6" s="6">
        <f t="shared" si="0"/>
        <v>0</v>
      </c>
      <c r="G6" s="5"/>
      <c r="H6" s="6">
        <f t="shared" si="1"/>
        <v>0</v>
      </c>
      <c r="I6" s="5"/>
      <c r="J6" s="6">
        <f t="shared" si="2"/>
        <v>0</v>
      </c>
      <c r="K6" s="5"/>
      <c r="L6" s="6" t="e">
        <f t="shared" si="3"/>
        <v>#DIV/0!</v>
      </c>
      <c r="M6" s="6" t="e">
        <f t="shared" si="4"/>
        <v>#DIV/0!</v>
      </c>
    </row>
    <row r="7" spans="1:13" s="2" customFormat="1" ht="15">
      <c r="A7" s="5"/>
      <c r="B7" s="5"/>
      <c r="D7" s="5"/>
      <c r="E7" s="6">
        <f t="shared" si="0"/>
        <v>0</v>
      </c>
      <c r="G7" s="5"/>
      <c r="H7" s="6">
        <f t="shared" si="1"/>
        <v>0</v>
      </c>
      <c r="I7" s="5"/>
      <c r="J7" s="6">
        <f t="shared" si="2"/>
        <v>0</v>
      </c>
      <c r="K7" s="5"/>
      <c r="L7" s="6" t="e">
        <f t="shared" si="3"/>
        <v>#DIV/0!</v>
      </c>
      <c r="M7" s="6" t="e">
        <f t="shared" si="4"/>
        <v>#DIV/0!</v>
      </c>
    </row>
    <row r="8" spans="1:13" s="2" customFormat="1" ht="15">
      <c r="A8" s="5"/>
      <c r="B8" s="5"/>
      <c r="D8" s="5"/>
      <c r="E8" s="6">
        <f t="shared" si="0"/>
        <v>0</v>
      </c>
      <c r="G8" s="5"/>
      <c r="H8" s="6">
        <f t="shared" si="1"/>
        <v>0</v>
      </c>
      <c r="I8" s="5"/>
      <c r="J8" s="6">
        <f t="shared" si="2"/>
        <v>0</v>
      </c>
      <c r="K8" s="5"/>
      <c r="L8" s="6" t="e">
        <f t="shared" si="3"/>
        <v>#DIV/0!</v>
      </c>
      <c r="M8" s="6" t="e">
        <f t="shared" si="4"/>
        <v>#DIV/0!</v>
      </c>
    </row>
    <row r="9" spans="1:13" s="2" customFormat="1" ht="15">
      <c r="A9" s="5"/>
      <c r="B9" s="5"/>
      <c r="D9" s="5"/>
      <c r="E9" s="6">
        <f t="shared" si="0"/>
        <v>0</v>
      </c>
      <c r="G9" s="5"/>
      <c r="H9" s="6">
        <f t="shared" si="1"/>
        <v>0</v>
      </c>
      <c r="I9" s="5"/>
      <c r="J9" s="6">
        <f t="shared" si="2"/>
        <v>0</v>
      </c>
      <c r="K9" s="5"/>
      <c r="L9" s="6" t="e">
        <f t="shared" si="3"/>
        <v>#DIV/0!</v>
      </c>
      <c r="M9" s="6" t="e">
        <f t="shared" si="4"/>
        <v>#DIV/0!</v>
      </c>
    </row>
    <row r="10" spans="1:13" s="2" customFormat="1" ht="15">
      <c r="A10" s="5"/>
      <c r="B10" s="5"/>
      <c r="D10" s="5"/>
      <c r="E10" s="6">
        <f t="shared" si="0"/>
        <v>0</v>
      </c>
      <c r="G10" s="5"/>
      <c r="H10" s="6">
        <f t="shared" si="1"/>
        <v>0</v>
      </c>
      <c r="I10" s="5"/>
      <c r="J10" s="6">
        <f t="shared" si="2"/>
        <v>0</v>
      </c>
      <c r="K10" s="5"/>
      <c r="L10" s="6" t="e">
        <f t="shared" si="3"/>
        <v>#DIV/0!</v>
      </c>
      <c r="M10" s="6" t="e">
        <f t="shared" si="4"/>
        <v>#DIV/0!</v>
      </c>
    </row>
    <row r="11" spans="1:13" s="2" customFormat="1" ht="15">
      <c r="A11" s="5"/>
      <c r="B11" s="5"/>
      <c r="D11" s="5"/>
      <c r="E11" s="6">
        <f t="shared" si="0"/>
        <v>0</v>
      </c>
      <c r="G11" s="5"/>
      <c r="H11" s="6">
        <f t="shared" si="1"/>
        <v>0</v>
      </c>
      <c r="I11" s="5"/>
      <c r="J11" s="6">
        <f t="shared" si="2"/>
        <v>0</v>
      </c>
      <c r="K11" s="5"/>
      <c r="L11" s="6" t="e">
        <f t="shared" si="3"/>
        <v>#DIV/0!</v>
      </c>
      <c r="M11" s="6" t="e">
        <f t="shared" si="4"/>
        <v>#DIV/0!</v>
      </c>
    </row>
    <row r="12" spans="1:13" s="2" customFormat="1" ht="15">
      <c r="A12" s="5"/>
      <c r="B12" s="5"/>
      <c r="D12" s="5"/>
      <c r="E12" s="6">
        <f>B12*(D12*0.3)</f>
        <v>0</v>
      </c>
      <c r="G12" s="5"/>
      <c r="H12" s="6">
        <f>B12*(F12*G12)</f>
        <v>0</v>
      </c>
      <c r="I12" s="5"/>
      <c r="J12" s="6">
        <f>(H12*I12)</f>
        <v>0</v>
      </c>
      <c r="K12" s="5"/>
      <c r="L12" s="6" t="e">
        <f>(B12*K12+E12+H12+J12)/B12</f>
        <v>#DIV/0!</v>
      </c>
      <c r="M12" s="6" t="e">
        <f>L12*B12</f>
        <v>#DIV/0!</v>
      </c>
    </row>
    <row r="13" spans="1:13" s="2" customFormat="1" ht="15">
      <c r="A13" s="5"/>
      <c r="B13" s="5"/>
      <c r="D13" s="5"/>
      <c r="E13" s="6">
        <f>B13*(D13*0.3)</f>
        <v>0</v>
      </c>
      <c r="G13" s="5"/>
      <c r="H13" s="6">
        <f>B13*(F13*G13)</f>
        <v>0</v>
      </c>
      <c r="I13" s="5"/>
      <c r="J13" s="6">
        <f>(H13*I13)</f>
        <v>0</v>
      </c>
      <c r="K13" s="5"/>
      <c r="L13" s="6" t="e">
        <f>(B13*K13+E13+H13+J13)/B13</f>
        <v>#DIV/0!</v>
      </c>
      <c r="M13" s="6" t="e">
        <f>L13*B13</f>
        <v>#DIV/0!</v>
      </c>
    </row>
    <row r="14" spans="1:13" s="2" customFormat="1" ht="15">
      <c r="A14" s="5"/>
      <c r="B14" s="5"/>
      <c r="D14" s="5"/>
      <c r="E14" s="6">
        <f>B14*(D14*0.3)</f>
        <v>0</v>
      </c>
      <c r="G14" s="5"/>
      <c r="H14" s="6">
        <f>B14*(F14*G14)</f>
        <v>0</v>
      </c>
      <c r="I14" s="5"/>
      <c r="J14" s="6">
        <f>(H14*I14)</f>
        <v>0</v>
      </c>
      <c r="K14" s="5"/>
      <c r="L14" s="6" t="e">
        <f>(B14*K14+E14+H14+J14)/B14</f>
        <v>#DIV/0!</v>
      </c>
      <c r="M14" s="6" t="e">
        <f>L14*B14</f>
        <v>#DIV/0!</v>
      </c>
    </row>
    <row r="15" spans="1:13" s="2" customFormat="1" ht="15">
      <c r="A15" s="5"/>
      <c r="B15" s="5"/>
      <c r="D15" s="5"/>
      <c r="E15" s="6">
        <f>B15*(D15*0.3)</f>
        <v>0</v>
      </c>
      <c r="G15" s="5"/>
      <c r="H15" s="6">
        <f>B15*(F15*G15)</f>
        <v>0</v>
      </c>
      <c r="I15" s="5"/>
      <c r="J15" s="6">
        <f>(H15*I15)</f>
        <v>0</v>
      </c>
      <c r="K15" s="5"/>
      <c r="L15" s="6" t="e">
        <f>(B15*K15+E15+H15+J15)/B15</f>
        <v>#DIV/0!</v>
      </c>
      <c r="M15" s="6" t="e">
        <f>L15*B15</f>
        <v>#DIV/0!</v>
      </c>
    </row>
    <row r="16" spans="1:13" s="2" customFormat="1" ht="15">
      <c r="A16" s="5"/>
      <c r="B16" s="5"/>
      <c r="D16" s="5"/>
      <c r="E16" s="6">
        <f>B16*(D16*0.3)</f>
        <v>0</v>
      </c>
      <c r="G16" s="5"/>
      <c r="H16" s="6">
        <f>B16*(F16*G16)</f>
        <v>0</v>
      </c>
      <c r="I16" s="5"/>
      <c r="J16" s="6">
        <f>(H16*I16)</f>
        <v>0</v>
      </c>
      <c r="K16" s="5"/>
      <c r="L16" s="6" t="e">
        <f>(B16*K16+E16+H16+J16)/B16</f>
        <v>#DIV/0!</v>
      </c>
      <c r="M16" s="6" t="e">
        <f>L16*B16</f>
        <v>#DIV/0!</v>
      </c>
    </row>
    <row r="17" spans="1:13" s="2" customFormat="1" ht="15">
      <c r="A17" s="5"/>
      <c r="B17" s="5"/>
      <c r="D17" s="5"/>
      <c r="E17" s="6">
        <f aca="true" t="shared" si="5" ref="E17:E33">B17*(D17*0.3)</f>
        <v>0</v>
      </c>
      <c r="G17" s="5"/>
      <c r="H17" s="6">
        <f aca="true" t="shared" si="6" ref="H17:H33">B17*(F17*G17)</f>
        <v>0</v>
      </c>
      <c r="I17" s="5"/>
      <c r="J17" s="6">
        <f aca="true" t="shared" si="7" ref="J17:J33">(H17*I17)</f>
        <v>0</v>
      </c>
      <c r="K17" s="5"/>
      <c r="L17" s="6" t="e">
        <f aca="true" t="shared" si="8" ref="L17:L33">(B17*K17+E17+H17+J17)/B17</f>
        <v>#DIV/0!</v>
      </c>
      <c r="M17" s="6" t="e">
        <f aca="true" t="shared" si="9" ref="M17:M33">L17*B17</f>
        <v>#DIV/0!</v>
      </c>
    </row>
    <row r="18" spans="1:13" s="2" customFormat="1" ht="15">
      <c r="A18" s="5"/>
      <c r="B18" s="5"/>
      <c r="D18" s="5"/>
      <c r="E18" s="6">
        <f t="shared" si="5"/>
        <v>0</v>
      </c>
      <c r="G18" s="5"/>
      <c r="H18" s="6">
        <f t="shared" si="6"/>
        <v>0</v>
      </c>
      <c r="I18" s="5"/>
      <c r="J18" s="6">
        <f t="shared" si="7"/>
        <v>0</v>
      </c>
      <c r="K18" s="5"/>
      <c r="L18" s="6" t="e">
        <f t="shared" si="8"/>
        <v>#DIV/0!</v>
      </c>
      <c r="M18" s="6" t="e">
        <f t="shared" si="9"/>
        <v>#DIV/0!</v>
      </c>
    </row>
    <row r="19" spans="1:13" s="2" customFormat="1" ht="15">
      <c r="A19" s="5"/>
      <c r="B19" s="5"/>
      <c r="D19" s="5"/>
      <c r="E19" s="6">
        <f t="shared" si="5"/>
        <v>0</v>
      </c>
      <c r="G19" s="5"/>
      <c r="H19" s="6">
        <f t="shared" si="6"/>
        <v>0</v>
      </c>
      <c r="I19" s="5"/>
      <c r="J19" s="6">
        <f t="shared" si="7"/>
        <v>0</v>
      </c>
      <c r="K19" s="5"/>
      <c r="L19" s="6" t="e">
        <f t="shared" si="8"/>
        <v>#DIV/0!</v>
      </c>
      <c r="M19" s="6" t="e">
        <f t="shared" si="9"/>
        <v>#DIV/0!</v>
      </c>
    </row>
    <row r="20" spans="1:13" s="2" customFormat="1" ht="15">
      <c r="A20" s="5"/>
      <c r="B20" s="5"/>
      <c r="D20" s="5"/>
      <c r="E20" s="6">
        <f t="shared" si="5"/>
        <v>0</v>
      </c>
      <c r="G20" s="5"/>
      <c r="H20" s="6">
        <f t="shared" si="6"/>
        <v>0</v>
      </c>
      <c r="I20" s="5"/>
      <c r="J20" s="6">
        <f t="shared" si="7"/>
        <v>0</v>
      </c>
      <c r="K20" s="5"/>
      <c r="L20" s="6" t="e">
        <f t="shared" si="8"/>
        <v>#DIV/0!</v>
      </c>
      <c r="M20" s="6" t="e">
        <f t="shared" si="9"/>
        <v>#DIV/0!</v>
      </c>
    </row>
    <row r="21" spans="1:13" s="2" customFormat="1" ht="15">
      <c r="A21" s="5"/>
      <c r="B21" s="5"/>
      <c r="D21" s="5"/>
      <c r="E21" s="6">
        <f t="shared" si="5"/>
        <v>0</v>
      </c>
      <c r="G21" s="5"/>
      <c r="H21" s="6">
        <f t="shared" si="6"/>
        <v>0</v>
      </c>
      <c r="I21" s="5"/>
      <c r="J21" s="6">
        <f t="shared" si="7"/>
        <v>0</v>
      </c>
      <c r="K21" s="5"/>
      <c r="L21" s="6" t="e">
        <f t="shared" si="8"/>
        <v>#DIV/0!</v>
      </c>
      <c r="M21" s="6" t="e">
        <f t="shared" si="9"/>
        <v>#DIV/0!</v>
      </c>
    </row>
    <row r="22" spans="1:13" s="2" customFormat="1" ht="15">
      <c r="A22" s="5"/>
      <c r="B22" s="5"/>
      <c r="D22" s="5"/>
      <c r="E22" s="6">
        <f t="shared" si="5"/>
        <v>0</v>
      </c>
      <c r="G22" s="5"/>
      <c r="H22" s="6">
        <f t="shared" si="6"/>
        <v>0</v>
      </c>
      <c r="I22" s="5"/>
      <c r="J22" s="6">
        <f t="shared" si="7"/>
        <v>0</v>
      </c>
      <c r="K22" s="5"/>
      <c r="L22" s="6" t="e">
        <f t="shared" si="8"/>
        <v>#DIV/0!</v>
      </c>
      <c r="M22" s="6" t="e">
        <f t="shared" si="9"/>
        <v>#DIV/0!</v>
      </c>
    </row>
    <row r="23" spans="1:13" s="2" customFormat="1" ht="15">
      <c r="A23" s="5"/>
      <c r="B23" s="5"/>
      <c r="D23" s="5"/>
      <c r="E23" s="6">
        <f t="shared" si="5"/>
        <v>0</v>
      </c>
      <c r="G23" s="5"/>
      <c r="H23" s="6">
        <f t="shared" si="6"/>
        <v>0</v>
      </c>
      <c r="I23" s="5"/>
      <c r="J23" s="6">
        <f t="shared" si="7"/>
        <v>0</v>
      </c>
      <c r="K23" s="5"/>
      <c r="L23" s="6" t="e">
        <f t="shared" si="8"/>
        <v>#DIV/0!</v>
      </c>
      <c r="M23" s="6" t="e">
        <f t="shared" si="9"/>
        <v>#DIV/0!</v>
      </c>
    </row>
    <row r="24" spans="1:13" s="2" customFormat="1" ht="15">
      <c r="A24" s="5"/>
      <c r="B24" s="5"/>
      <c r="D24" s="5"/>
      <c r="E24" s="6">
        <f t="shared" si="5"/>
        <v>0</v>
      </c>
      <c r="G24" s="5"/>
      <c r="H24" s="6">
        <f t="shared" si="6"/>
        <v>0</v>
      </c>
      <c r="I24" s="5"/>
      <c r="J24" s="6">
        <f t="shared" si="7"/>
        <v>0</v>
      </c>
      <c r="K24" s="5"/>
      <c r="L24" s="6" t="e">
        <f t="shared" si="8"/>
        <v>#DIV/0!</v>
      </c>
      <c r="M24" s="6" t="e">
        <f t="shared" si="9"/>
        <v>#DIV/0!</v>
      </c>
    </row>
    <row r="25" spans="1:13" s="2" customFormat="1" ht="15">
      <c r="A25" s="5"/>
      <c r="B25" s="5"/>
      <c r="D25" s="5"/>
      <c r="E25" s="6">
        <f t="shared" si="5"/>
        <v>0</v>
      </c>
      <c r="G25" s="5"/>
      <c r="H25" s="6">
        <f t="shared" si="6"/>
        <v>0</v>
      </c>
      <c r="I25" s="5"/>
      <c r="J25" s="6">
        <f t="shared" si="7"/>
        <v>0</v>
      </c>
      <c r="K25" s="5"/>
      <c r="L25" s="6" t="e">
        <f t="shared" si="8"/>
        <v>#DIV/0!</v>
      </c>
      <c r="M25" s="6" t="e">
        <f t="shared" si="9"/>
        <v>#DIV/0!</v>
      </c>
    </row>
    <row r="26" spans="1:13" s="2" customFormat="1" ht="15">
      <c r="A26" s="5"/>
      <c r="B26" s="5"/>
      <c r="D26" s="5"/>
      <c r="E26" s="6">
        <f t="shared" si="5"/>
        <v>0</v>
      </c>
      <c r="G26" s="5"/>
      <c r="H26" s="6">
        <f t="shared" si="6"/>
        <v>0</v>
      </c>
      <c r="I26" s="5"/>
      <c r="J26" s="6">
        <f t="shared" si="7"/>
        <v>0</v>
      </c>
      <c r="K26" s="5"/>
      <c r="L26" s="6" t="e">
        <f t="shared" si="8"/>
        <v>#DIV/0!</v>
      </c>
      <c r="M26" s="6" t="e">
        <f t="shared" si="9"/>
        <v>#DIV/0!</v>
      </c>
    </row>
    <row r="27" spans="1:13" s="2" customFormat="1" ht="15">
      <c r="A27" s="5"/>
      <c r="B27" s="5"/>
      <c r="D27" s="5"/>
      <c r="E27" s="6">
        <f t="shared" si="5"/>
        <v>0</v>
      </c>
      <c r="G27" s="5"/>
      <c r="H27" s="6">
        <f t="shared" si="6"/>
        <v>0</v>
      </c>
      <c r="I27" s="5"/>
      <c r="J27" s="6">
        <f t="shared" si="7"/>
        <v>0</v>
      </c>
      <c r="K27" s="5"/>
      <c r="L27" s="6" t="e">
        <f t="shared" si="8"/>
        <v>#DIV/0!</v>
      </c>
      <c r="M27" s="6" t="e">
        <f t="shared" si="9"/>
        <v>#DIV/0!</v>
      </c>
    </row>
    <row r="28" spans="1:13" s="2" customFormat="1" ht="15">
      <c r="A28" s="5"/>
      <c r="B28" s="5"/>
      <c r="D28" s="5"/>
      <c r="E28" s="6">
        <f t="shared" si="5"/>
        <v>0</v>
      </c>
      <c r="G28" s="5"/>
      <c r="H28" s="6">
        <f t="shared" si="6"/>
        <v>0</v>
      </c>
      <c r="I28" s="5"/>
      <c r="J28" s="6">
        <f t="shared" si="7"/>
        <v>0</v>
      </c>
      <c r="K28" s="5"/>
      <c r="L28" s="6" t="e">
        <f t="shared" si="8"/>
        <v>#DIV/0!</v>
      </c>
      <c r="M28" s="6" t="e">
        <f t="shared" si="9"/>
        <v>#DIV/0!</v>
      </c>
    </row>
    <row r="29" spans="1:13" s="2" customFormat="1" ht="15">
      <c r="A29" s="5"/>
      <c r="B29" s="5"/>
      <c r="D29" s="5"/>
      <c r="E29" s="6">
        <f t="shared" si="5"/>
        <v>0</v>
      </c>
      <c r="G29" s="5"/>
      <c r="H29" s="6">
        <f t="shared" si="6"/>
        <v>0</v>
      </c>
      <c r="I29" s="5"/>
      <c r="J29" s="6">
        <f t="shared" si="7"/>
        <v>0</v>
      </c>
      <c r="K29" s="5"/>
      <c r="L29" s="6" t="e">
        <f t="shared" si="8"/>
        <v>#DIV/0!</v>
      </c>
      <c r="M29" s="6" t="e">
        <f t="shared" si="9"/>
        <v>#DIV/0!</v>
      </c>
    </row>
    <row r="30" spans="1:13" s="2" customFormat="1" ht="15">
      <c r="A30" s="5"/>
      <c r="B30" s="5"/>
      <c r="D30" s="5"/>
      <c r="E30" s="6">
        <f t="shared" si="5"/>
        <v>0</v>
      </c>
      <c r="G30" s="5"/>
      <c r="H30" s="6">
        <f t="shared" si="6"/>
        <v>0</v>
      </c>
      <c r="I30" s="5"/>
      <c r="J30" s="6">
        <f t="shared" si="7"/>
        <v>0</v>
      </c>
      <c r="K30" s="5"/>
      <c r="L30" s="6" t="e">
        <f t="shared" si="8"/>
        <v>#DIV/0!</v>
      </c>
      <c r="M30" s="6" t="e">
        <f t="shared" si="9"/>
        <v>#DIV/0!</v>
      </c>
    </row>
    <row r="31" spans="1:13" s="2" customFormat="1" ht="15">
      <c r="A31" s="5"/>
      <c r="B31" s="5"/>
      <c r="D31" s="5"/>
      <c r="E31" s="6">
        <f t="shared" si="5"/>
        <v>0</v>
      </c>
      <c r="G31" s="5"/>
      <c r="H31" s="6">
        <f t="shared" si="6"/>
        <v>0</v>
      </c>
      <c r="I31" s="5"/>
      <c r="J31" s="6">
        <f t="shared" si="7"/>
        <v>0</v>
      </c>
      <c r="K31" s="5"/>
      <c r="L31" s="6" t="e">
        <f t="shared" si="8"/>
        <v>#DIV/0!</v>
      </c>
      <c r="M31" s="6" t="e">
        <f t="shared" si="9"/>
        <v>#DIV/0!</v>
      </c>
    </row>
    <row r="32" spans="1:13" s="2" customFormat="1" ht="15">
      <c r="A32" s="5"/>
      <c r="B32" s="5"/>
      <c r="D32" s="5"/>
      <c r="E32" s="6">
        <f t="shared" si="5"/>
        <v>0</v>
      </c>
      <c r="G32" s="5"/>
      <c r="H32" s="6">
        <f t="shared" si="6"/>
        <v>0</v>
      </c>
      <c r="I32" s="5"/>
      <c r="J32" s="6">
        <f t="shared" si="7"/>
        <v>0</v>
      </c>
      <c r="K32" s="5"/>
      <c r="L32" s="6" t="e">
        <f t="shared" si="8"/>
        <v>#DIV/0!</v>
      </c>
      <c r="M32" s="6" t="e">
        <f t="shared" si="9"/>
        <v>#DIV/0!</v>
      </c>
    </row>
    <row r="33" spans="1:13" s="2" customFormat="1" ht="15">
      <c r="A33" s="5"/>
      <c r="B33" s="5"/>
      <c r="D33" s="5"/>
      <c r="E33" s="6">
        <f t="shared" si="5"/>
        <v>0</v>
      </c>
      <c r="G33" s="5"/>
      <c r="H33" s="6">
        <f t="shared" si="6"/>
        <v>0</v>
      </c>
      <c r="I33" s="5"/>
      <c r="J33" s="6">
        <f t="shared" si="7"/>
        <v>0</v>
      </c>
      <c r="K33" s="5"/>
      <c r="L33" s="6" t="e">
        <f t="shared" si="8"/>
        <v>#DIV/0!</v>
      </c>
      <c r="M33" s="6" t="e">
        <f t="shared" si="9"/>
        <v>#DIV/0!</v>
      </c>
    </row>
    <row r="34" spans="1:13" s="2" customFormat="1" ht="15">
      <c r="A34" s="5"/>
      <c r="B34" s="5"/>
      <c r="D34" s="5"/>
      <c r="E34" s="6">
        <f aca="true" t="shared" si="10" ref="E34:E57">B34*(D34*0.3)</f>
        <v>0</v>
      </c>
      <c r="G34" s="5"/>
      <c r="H34" s="6">
        <f aca="true" t="shared" si="11" ref="H34:H57">B34*(F34*G34)</f>
        <v>0</v>
      </c>
      <c r="I34" s="5"/>
      <c r="J34" s="6">
        <f aca="true" t="shared" si="12" ref="J34:J57">(H34*I34)</f>
        <v>0</v>
      </c>
      <c r="K34" s="5"/>
      <c r="L34" s="6" t="e">
        <f aca="true" t="shared" si="13" ref="L34:L57">(B34*K34+E34+H34+J34)/B34</f>
        <v>#DIV/0!</v>
      </c>
      <c r="M34" s="6" t="e">
        <f aca="true" t="shared" si="14" ref="M34:M57">L34*B34</f>
        <v>#DIV/0!</v>
      </c>
    </row>
    <row r="35" spans="1:13" s="2" customFormat="1" ht="15">
      <c r="A35" s="5"/>
      <c r="B35" s="5"/>
      <c r="D35" s="5"/>
      <c r="E35" s="6">
        <f t="shared" si="10"/>
        <v>0</v>
      </c>
      <c r="G35" s="5"/>
      <c r="H35" s="6">
        <f t="shared" si="11"/>
        <v>0</v>
      </c>
      <c r="I35" s="5"/>
      <c r="J35" s="6">
        <f t="shared" si="12"/>
        <v>0</v>
      </c>
      <c r="K35" s="5"/>
      <c r="L35" s="6" t="e">
        <f t="shared" si="13"/>
        <v>#DIV/0!</v>
      </c>
      <c r="M35" s="6" t="e">
        <f t="shared" si="14"/>
        <v>#DIV/0!</v>
      </c>
    </row>
    <row r="36" spans="1:13" s="2" customFormat="1" ht="15">
      <c r="A36" s="5"/>
      <c r="B36" s="5"/>
      <c r="D36" s="5"/>
      <c r="E36" s="6">
        <f t="shared" si="10"/>
        <v>0</v>
      </c>
      <c r="G36" s="5"/>
      <c r="H36" s="6">
        <f t="shared" si="11"/>
        <v>0</v>
      </c>
      <c r="I36" s="5"/>
      <c r="J36" s="6">
        <f t="shared" si="12"/>
        <v>0</v>
      </c>
      <c r="K36" s="5"/>
      <c r="L36" s="6" t="e">
        <f t="shared" si="13"/>
        <v>#DIV/0!</v>
      </c>
      <c r="M36" s="6" t="e">
        <f t="shared" si="14"/>
        <v>#DIV/0!</v>
      </c>
    </row>
    <row r="37" spans="1:13" s="2" customFormat="1" ht="15">
      <c r="A37" s="5"/>
      <c r="B37" s="5"/>
      <c r="D37" s="5"/>
      <c r="E37" s="6">
        <f t="shared" si="10"/>
        <v>0</v>
      </c>
      <c r="G37" s="5"/>
      <c r="H37" s="6">
        <f t="shared" si="11"/>
        <v>0</v>
      </c>
      <c r="I37" s="5"/>
      <c r="J37" s="6">
        <f t="shared" si="12"/>
        <v>0</v>
      </c>
      <c r="K37" s="5"/>
      <c r="L37" s="6" t="e">
        <f t="shared" si="13"/>
        <v>#DIV/0!</v>
      </c>
      <c r="M37" s="6" t="e">
        <f t="shared" si="14"/>
        <v>#DIV/0!</v>
      </c>
    </row>
    <row r="38" spans="1:13" s="2" customFormat="1" ht="15">
      <c r="A38" s="5"/>
      <c r="B38" s="5"/>
      <c r="D38" s="5"/>
      <c r="E38" s="6">
        <f t="shared" si="10"/>
        <v>0</v>
      </c>
      <c r="G38" s="5"/>
      <c r="H38" s="6">
        <f t="shared" si="11"/>
        <v>0</v>
      </c>
      <c r="I38" s="5"/>
      <c r="J38" s="6">
        <f t="shared" si="12"/>
        <v>0</v>
      </c>
      <c r="K38" s="5"/>
      <c r="L38" s="6" t="e">
        <f t="shared" si="13"/>
        <v>#DIV/0!</v>
      </c>
      <c r="M38" s="6" t="e">
        <f t="shared" si="14"/>
        <v>#DIV/0!</v>
      </c>
    </row>
    <row r="39" spans="1:13" s="2" customFormat="1" ht="15">
      <c r="A39" s="5"/>
      <c r="B39" s="5"/>
      <c r="D39" s="5"/>
      <c r="E39" s="6">
        <f t="shared" si="10"/>
        <v>0</v>
      </c>
      <c r="G39" s="5"/>
      <c r="H39" s="6">
        <f t="shared" si="11"/>
        <v>0</v>
      </c>
      <c r="I39" s="5"/>
      <c r="J39" s="6">
        <f t="shared" si="12"/>
        <v>0</v>
      </c>
      <c r="K39" s="5"/>
      <c r="L39" s="6" t="e">
        <f t="shared" si="13"/>
        <v>#DIV/0!</v>
      </c>
      <c r="M39" s="6" t="e">
        <f t="shared" si="14"/>
        <v>#DIV/0!</v>
      </c>
    </row>
    <row r="40" spans="1:13" s="2" customFormat="1" ht="15">
      <c r="A40" s="5"/>
      <c r="B40" s="5"/>
      <c r="D40" s="5"/>
      <c r="E40" s="6">
        <f t="shared" si="10"/>
        <v>0</v>
      </c>
      <c r="G40" s="5"/>
      <c r="H40" s="6">
        <f t="shared" si="11"/>
        <v>0</v>
      </c>
      <c r="I40" s="5"/>
      <c r="J40" s="6">
        <f t="shared" si="12"/>
        <v>0</v>
      </c>
      <c r="K40" s="5"/>
      <c r="L40" s="6" t="e">
        <f t="shared" si="13"/>
        <v>#DIV/0!</v>
      </c>
      <c r="M40" s="6" t="e">
        <f t="shared" si="14"/>
        <v>#DIV/0!</v>
      </c>
    </row>
    <row r="41" spans="1:13" s="2" customFormat="1" ht="15">
      <c r="A41" s="5"/>
      <c r="B41" s="5"/>
      <c r="D41" s="5"/>
      <c r="E41" s="6">
        <f t="shared" si="10"/>
        <v>0</v>
      </c>
      <c r="G41" s="5"/>
      <c r="H41" s="6">
        <f t="shared" si="11"/>
        <v>0</v>
      </c>
      <c r="I41" s="5"/>
      <c r="J41" s="6">
        <f t="shared" si="12"/>
        <v>0</v>
      </c>
      <c r="K41" s="5"/>
      <c r="L41" s="6" t="e">
        <f t="shared" si="13"/>
        <v>#DIV/0!</v>
      </c>
      <c r="M41" s="6" t="e">
        <f t="shared" si="14"/>
        <v>#DIV/0!</v>
      </c>
    </row>
    <row r="42" spans="1:13" s="2" customFormat="1" ht="15">
      <c r="A42" s="5"/>
      <c r="B42" s="5"/>
      <c r="D42" s="5"/>
      <c r="E42" s="6">
        <f t="shared" si="10"/>
        <v>0</v>
      </c>
      <c r="G42" s="5"/>
      <c r="H42" s="6">
        <f t="shared" si="11"/>
        <v>0</v>
      </c>
      <c r="I42" s="5"/>
      <c r="J42" s="6">
        <f t="shared" si="12"/>
        <v>0</v>
      </c>
      <c r="K42" s="5"/>
      <c r="L42" s="6" t="e">
        <f t="shared" si="13"/>
        <v>#DIV/0!</v>
      </c>
      <c r="M42" s="6" t="e">
        <f t="shared" si="14"/>
        <v>#DIV/0!</v>
      </c>
    </row>
    <row r="43" spans="1:13" s="2" customFormat="1" ht="15">
      <c r="A43" s="5"/>
      <c r="B43" s="5"/>
      <c r="D43" s="5"/>
      <c r="E43" s="6">
        <f t="shared" si="10"/>
        <v>0</v>
      </c>
      <c r="G43" s="5"/>
      <c r="H43" s="6">
        <f t="shared" si="11"/>
        <v>0</v>
      </c>
      <c r="I43" s="5"/>
      <c r="J43" s="6">
        <f t="shared" si="12"/>
        <v>0</v>
      </c>
      <c r="K43" s="5"/>
      <c r="L43" s="6" t="e">
        <f t="shared" si="13"/>
        <v>#DIV/0!</v>
      </c>
      <c r="M43" s="6" t="e">
        <f t="shared" si="14"/>
        <v>#DIV/0!</v>
      </c>
    </row>
    <row r="44" spans="1:13" s="2" customFormat="1" ht="15">
      <c r="A44" s="5"/>
      <c r="B44" s="5"/>
      <c r="D44" s="5"/>
      <c r="E44" s="6">
        <f t="shared" si="10"/>
        <v>0</v>
      </c>
      <c r="G44" s="5"/>
      <c r="H44" s="6">
        <f t="shared" si="11"/>
        <v>0</v>
      </c>
      <c r="I44" s="5"/>
      <c r="J44" s="6">
        <f t="shared" si="12"/>
        <v>0</v>
      </c>
      <c r="K44" s="5"/>
      <c r="L44" s="6" t="e">
        <f t="shared" si="13"/>
        <v>#DIV/0!</v>
      </c>
      <c r="M44" s="6" t="e">
        <f t="shared" si="14"/>
        <v>#DIV/0!</v>
      </c>
    </row>
    <row r="45" spans="1:13" s="2" customFormat="1" ht="15">
      <c r="A45" s="5"/>
      <c r="B45" s="5"/>
      <c r="D45" s="5"/>
      <c r="E45" s="6">
        <f t="shared" si="10"/>
        <v>0</v>
      </c>
      <c r="G45" s="5"/>
      <c r="H45" s="6">
        <f t="shared" si="11"/>
        <v>0</v>
      </c>
      <c r="I45" s="5"/>
      <c r="J45" s="6">
        <f t="shared" si="12"/>
        <v>0</v>
      </c>
      <c r="K45" s="5"/>
      <c r="L45" s="6" t="e">
        <f t="shared" si="13"/>
        <v>#DIV/0!</v>
      </c>
      <c r="M45" s="6" t="e">
        <f t="shared" si="14"/>
        <v>#DIV/0!</v>
      </c>
    </row>
    <row r="46" spans="1:13" s="2" customFormat="1" ht="15">
      <c r="A46" s="5"/>
      <c r="B46" s="5"/>
      <c r="D46" s="5"/>
      <c r="E46" s="6">
        <f t="shared" si="10"/>
        <v>0</v>
      </c>
      <c r="G46" s="5"/>
      <c r="H46" s="6">
        <f t="shared" si="11"/>
        <v>0</v>
      </c>
      <c r="I46" s="5"/>
      <c r="J46" s="6">
        <f t="shared" si="12"/>
        <v>0</v>
      </c>
      <c r="K46" s="5"/>
      <c r="L46" s="6" t="e">
        <f t="shared" si="13"/>
        <v>#DIV/0!</v>
      </c>
      <c r="M46" s="6" t="e">
        <f t="shared" si="14"/>
        <v>#DIV/0!</v>
      </c>
    </row>
    <row r="47" spans="1:13" s="2" customFormat="1" ht="15">
      <c r="A47" s="5"/>
      <c r="B47" s="5"/>
      <c r="D47" s="5"/>
      <c r="E47" s="6">
        <f t="shared" si="10"/>
        <v>0</v>
      </c>
      <c r="G47" s="5"/>
      <c r="H47" s="6">
        <f t="shared" si="11"/>
        <v>0</v>
      </c>
      <c r="I47" s="5"/>
      <c r="J47" s="6">
        <f t="shared" si="12"/>
        <v>0</v>
      </c>
      <c r="K47" s="5"/>
      <c r="L47" s="6" t="e">
        <f t="shared" si="13"/>
        <v>#DIV/0!</v>
      </c>
      <c r="M47" s="6" t="e">
        <f t="shared" si="14"/>
        <v>#DIV/0!</v>
      </c>
    </row>
    <row r="48" spans="1:13" s="2" customFormat="1" ht="15">
      <c r="A48" s="5"/>
      <c r="B48" s="5"/>
      <c r="D48" s="5"/>
      <c r="E48" s="6">
        <f t="shared" si="10"/>
        <v>0</v>
      </c>
      <c r="G48" s="5"/>
      <c r="H48" s="6">
        <f t="shared" si="11"/>
        <v>0</v>
      </c>
      <c r="I48" s="5"/>
      <c r="J48" s="6">
        <f t="shared" si="12"/>
        <v>0</v>
      </c>
      <c r="K48" s="5"/>
      <c r="L48" s="6" t="e">
        <f t="shared" si="13"/>
        <v>#DIV/0!</v>
      </c>
      <c r="M48" s="6" t="e">
        <f t="shared" si="14"/>
        <v>#DIV/0!</v>
      </c>
    </row>
    <row r="49" spans="1:13" s="2" customFormat="1" ht="15">
      <c r="A49" s="5"/>
      <c r="B49" s="5"/>
      <c r="D49" s="5"/>
      <c r="E49" s="6">
        <f t="shared" si="10"/>
        <v>0</v>
      </c>
      <c r="G49" s="5"/>
      <c r="H49" s="6">
        <f t="shared" si="11"/>
        <v>0</v>
      </c>
      <c r="I49" s="5"/>
      <c r="J49" s="6">
        <f t="shared" si="12"/>
        <v>0</v>
      </c>
      <c r="K49" s="5"/>
      <c r="L49" s="6" t="e">
        <f t="shared" si="13"/>
        <v>#DIV/0!</v>
      </c>
      <c r="M49" s="6" t="e">
        <f t="shared" si="14"/>
        <v>#DIV/0!</v>
      </c>
    </row>
    <row r="50" spans="1:13" s="2" customFormat="1" ht="15">
      <c r="A50" s="5"/>
      <c r="B50" s="5"/>
      <c r="D50" s="5"/>
      <c r="E50" s="6">
        <f t="shared" si="10"/>
        <v>0</v>
      </c>
      <c r="G50" s="5"/>
      <c r="H50" s="6">
        <f t="shared" si="11"/>
        <v>0</v>
      </c>
      <c r="I50" s="5"/>
      <c r="J50" s="6">
        <f t="shared" si="12"/>
        <v>0</v>
      </c>
      <c r="K50" s="5"/>
      <c r="L50" s="6" t="e">
        <f t="shared" si="13"/>
        <v>#DIV/0!</v>
      </c>
      <c r="M50" s="6" t="e">
        <f t="shared" si="14"/>
        <v>#DIV/0!</v>
      </c>
    </row>
    <row r="51" spans="1:13" s="2" customFormat="1" ht="15">
      <c r="A51" s="5"/>
      <c r="B51" s="5"/>
      <c r="D51" s="5"/>
      <c r="E51" s="6">
        <f t="shared" si="10"/>
        <v>0</v>
      </c>
      <c r="G51" s="5"/>
      <c r="H51" s="6">
        <f t="shared" si="11"/>
        <v>0</v>
      </c>
      <c r="I51" s="5"/>
      <c r="J51" s="6">
        <f t="shared" si="12"/>
        <v>0</v>
      </c>
      <c r="K51" s="5"/>
      <c r="L51" s="6" t="e">
        <f t="shared" si="13"/>
        <v>#DIV/0!</v>
      </c>
      <c r="M51" s="6" t="e">
        <f t="shared" si="14"/>
        <v>#DIV/0!</v>
      </c>
    </row>
    <row r="52" spans="1:13" s="2" customFormat="1" ht="15">
      <c r="A52" s="5"/>
      <c r="B52" s="5"/>
      <c r="D52" s="5"/>
      <c r="E52" s="6">
        <f t="shared" si="10"/>
        <v>0</v>
      </c>
      <c r="G52" s="5"/>
      <c r="H52" s="6">
        <f t="shared" si="11"/>
        <v>0</v>
      </c>
      <c r="I52" s="5"/>
      <c r="J52" s="6">
        <f t="shared" si="12"/>
        <v>0</v>
      </c>
      <c r="K52" s="5"/>
      <c r="L52" s="6" t="e">
        <f t="shared" si="13"/>
        <v>#DIV/0!</v>
      </c>
      <c r="M52" s="6" t="e">
        <f t="shared" si="14"/>
        <v>#DIV/0!</v>
      </c>
    </row>
    <row r="53" spans="1:13" s="2" customFormat="1" ht="15">
      <c r="A53" s="5"/>
      <c r="B53" s="5"/>
      <c r="D53" s="5"/>
      <c r="E53" s="6">
        <f t="shared" si="10"/>
        <v>0</v>
      </c>
      <c r="G53" s="5"/>
      <c r="H53" s="6">
        <f t="shared" si="11"/>
        <v>0</v>
      </c>
      <c r="I53" s="5"/>
      <c r="J53" s="6">
        <f t="shared" si="12"/>
        <v>0</v>
      </c>
      <c r="K53" s="5"/>
      <c r="L53" s="6" t="e">
        <f t="shared" si="13"/>
        <v>#DIV/0!</v>
      </c>
      <c r="M53" s="6" t="e">
        <f t="shared" si="14"/>
        <v>#DIV/0!</v>
      </c>
    </row>
    <row r="54" spans="1:13" s="2" customFormat="1" ht="15">
      <c r="A54" s="5"/>
      <c r="B54" s="5"/>
      <c r="D54" s="5"/>
      <c r="E54" s="6">
        <f t="shared" si="10"/>
        <v>0</v>
      </c>
      <c r="G54" s="5"/>
      <c r="H54" s="6">
        <f t="shared" si="11"/>
        <v>0</v>
      </c>
      <c r="I54" s="5"/>
      <c r="J54" s="6">
        <f t="shared" si="12"/>
        <v>0</v>
      </c>
      <c r="K54" s="5"/>
      <c r="L54" s="6" t="e">
        <f t="shared" si="13"/>
        <v>#DIV/0!</v>
      </c>
      <c r="M54" s="6" t="e">
        <f t="shared" si="14"/>
        <v>#DIV/0!</v>
      </c>
    </row>
    <row r="55" spans="1:13" s="2" customFormat="1" ht="15">
      <c r="A55" s="5"/>
      <c r="B55" s="5"/>
      <c r="D55" s="5"/>
      <c r="E55" s="6">
        <f t="shared" si="10"/>
        <v>0</v>
      </c>
      <c r="G55" s="5"/>
      <c r="H55" s="6">
        <f t="shared" si="11"/>
        <v>0</v>
      </c>
      <c r="I55" s="5"/>
      <c r="J55" s="6">
        <f t="shared" si="12"/>
        <v>0</v>
      </c>
      <c r="K55" s="5"/>
      <c r="L55" s="6" t="e">
        <f t="shared" si="13"/>
        <v>#DIV/0!</v>
      </c>
      <c r="M55" s="6" t="e">
        <f t="shared" si="14"/>
        <v>#DIV/0!</v>
      </c>
    </row>
    <row r="56" spans="1:13" s="2" customFormat="1" ht="15">
      <c r="A56" s="5"/>
      <c r="B56" s="5"/>
      <c r="D56" s="5"/>
      <c r="E56" s="6">
        <f t="shared" si="10"/>
        <v>0</v>
      </c>
      <c r="G56" s="5"/>
      <c r="H56" s="6">
        <f t="shared" si="11"/>
        <v>0</v>
      </c>
      <c r="I56" s="5"/>
      <c r="J56" s="6">
        <f t="shared" si="12"/>
        <v>0</v>
      </c>
      <c r="K56" s="5"/>
      <c r="L56" s="6" t="e">
        <f t="shared" si="13"/>
        <v>#DIV/0!</v>
      </c>
      <c r="M56" s="6" t="e">
        <f t="shared" si="14"/>
        <v>#DIV/0!</v>
      </c>
    </row>
    <row r="57" spans="1:13" s="2" customFormat="1" ht="15">
      <c r="A57" s="5"/>
      <c r="B57" s="5"/>
      <c r="D57" s="5"/>
      <c r="E57" s="6">
        <f t="shared" si="10"/>
        <v>0</v>
      </c>
      <c r="G57" s="5"/>
      <c r="H57" s="6">
        <f t="shared" si="11"/>
        <v>0</v>
      </c>
      <c r="I57" s="5"/>
      <c r="J57" s="6">
        <f t="shared" si="12"/>
        <v>0</v>
      </c>
      <c r="K57" s="5"/>
      <c r="L57" s="6" t="e">
        <f t="shared" si="13"/>
        <v>#DIV/0!</v>
      </c>
      <c r="M57" s="6" t="e">
        <f t="shared" si="14"/>
        <v>#DIV/0!</v>
      </c>
    </row>
    <row r="58" spans="1:13" s="2" customFormat="1" ht="15">
      <c r="A58" s="5"/>
      <c r="B58" s="5"/>
      <c r="D58" s="5"/>
      <c r="E58" s="6">
        <f aca="true" t="shared" si="15" ref="E58:E67">B58*(D58*0.3)</f>
        <v>0</v>
      </c>
      <c r="G58" s="5"/>
      <c r="H58" s="6">
        <f aca="true" t="shared" si="16" ref="H58:H67">B58*(F58*G58)</f>
        <v>0</v>
      </c>
      <c r="I58" s="5"/>
      <c r="J58" s="6">
        <f aca="true" t="shared" si="17" ref="J58:J67">(H58*I58)</f>
        <v>0</v>
      </c>
      <c r="K58" s="5"/>
      <c r="L58" s="6" t="e">
        <f aca="true" t="shared" si="18" ref="L58:L67">(B58*K58+E58+H58+J58)/B58</f>
        <v>#DIV/0!</v>
      </c>
      <c r="M58" s="6" t="e">
        <f aca="true" t="shared" si="19" ref="M58:M67">L58*B58</f>
        <v>#DIV/0!</v>
      </c>
    </row>
    <row r="59" spans="1:13" s="2" customFormat="1" ht="15">
      <c r="A59" s="5"/>
      <c r="B59" s="5"/>
      <c r="D59" s="5"/>
      <c r="E59" s="6">
        <f t="shared" si="15"/>
        <v>0</v>
      </c>
      <c r="G59" s="5"/>
      <c r="H59" s="6">
        <f t="shared" si="16"/>
        <v>0</v>
      </c>
      <c r="I59" s="5"/>
      <c r="J59" s="6">
        <f t="shared" si="17"/>
        <v>0</v>
      </c>
      <c r="K59" s="5"/>
      <c r="L59" s="6" t="e">
        <f t="shared" si="18"/>
        <v>#DIV/0!</v>
      </c>
      <c r="M59" s="6" t="e">
        <f t="shared" si="19"/>
        <v>#DIV/0!</v>
      </c>
    </row>
    <row r="60" spans="1:13" s="2" customFormat="1" ht="15">
      <c r="A60" s="5"/>
      <c r="B60" s="5"/>
      <c r="D60" s="5"/>
      <c r="E60" s="6">
        <f t="shared" si="15"/>
        <v>0</v>
      </c>
      <c r="G60" s="5"/>
      <c r="H60" s="6">
        <f t="shared" si="16"/>
        <v>0</v>
      </c>
      <c r="I60" s="5"/>
      <c r="J60" s="6">
        <f t="shared" si="17"/>
        <v>0</v>
      </c>
      <c r="K60" s="5"/>
      <c r="L60" s="6" t="e">
        <f t="shared" si="18"/>
        <v>#DIV/0!</v>
      </c>
      <c r="M60" s="6" t="e">
        <f t="shared" si="19"/>
        <v>#DIV/0!</v>
      </c>
    </row>
    <row r="61" spans="1:13" s="2" customFormat="1" ht="15">
      <c r="A61" s="5"/>
      <c r="B61" s="5"/>
      <c r="D61" s="5"/>
      <c r="E61" s="6">
        <f t="shared" si="15"/>
        <v>0</v>
      </c>
      <c r="G61" s="5"/>
      <c r="H61" s="6">
        <f t="shared" si="16"/>
        <v>0</v>
      </c>
      <c r="I61" s="5"/>
      <c r="J61" s="6">
        <f t="shared" si="17"/>
        <v>0</v>
      </c>
      <c r="K61" s="5"/>
      <c r="L61" s="6" t="e">
        <f t="shared" si="18"/>
        <v>#DIV/0!</v>
      </c>
      <c r="M61" s="6" t="e">
        <f t="shared" si="19"/>
        <v>#DIV/0!</v>
      </c>
    </row>
    <row r="62" spans="1:13" s="2" customFormat="1" ht="15">
      <c r="A62" s="5"/>
      <c r="B62" s="5"/>
      <c r="D62" s="5"/>
      <c r="E62" s="6">
        <f t="shared" si="15"/>
        <v>0</v>
      </c>
      <c r="G62" s="5"/>
      <c r="H62" s="6">
        <f t="shared" si="16"/>
        <v>0</v>
      </c>
      <c r="I62" s="5"/>
      <c r="J62" s="6">
        <f t="shared" si="17"/>
        <v>0</v>
      </c>
      <c r="K62" s="5"/>
      <c r="L62" s="6" t="e">
        <f t="shared" si="18"/>
        <v>#DIV/0!</v>
      </c>
      <c r="M62" s="6" t="e">
        <f t="shared" si="19"/>
        <v>#DIV/0!</v>
      </c>
    </row>
    <row r="63" spans="1:13" s="2" customFormat="1" ht="15">
      <c r="A63" s="5"/>
      <c r="B63" s="5"/>
      <c r="D63" s="5"/>
      <c r="E63" s="6">
        <f t="shared" si="15"/>
        <v>0</v>
      </c>
      <c r="G63" s="5"/>
      <c r="H63" s="6">
        <f t="shared" si="16"/>
        <v>0</v>
      </c>
      <c r="I63" s="5"/>
      <c r="J63" s="6">
        <f t="shared" si="17"/>
        <v>0</v>
      </c>
      <c r="K63" s="5"/>
      <c r="L63" s="6" t="e">
        <f t="shared" si="18"/>
        <v>#DIV/0!</v>
      </c>
      <c r="M63" s="6" t="e">
        <f t="shared" si="19"/>
        <v>#DIV/0!</v>
      </c>
    </row>
    <row r="64" spans="1:13" s="2" customFormat="1" ht="15">
      <c r="A64" s="5"/>
      <c r="B64" s="5"/>
      <c r="D64" s="5"/>
      <c r="E64" s="6">
        <f t="shared" si="15"/>
        <v>0</v>
      </c>
      <c r="G64" s="5"/>
      <c r="H64" s="6">
        <f t="shared" si="16"/>
        <v>0</v>
      </c>
      <c r="I64" s="5"/>
      <c r="J64" s="6">
        <f t="shared" si="17"/>
        <v>0</v>
      </c>
      <c r="K64" s="5"/>
      <c r="L64" s="6" t="e">
        <f t="shared" si="18"/>
        <v>#DIV/0!</v>
      </c>
      <c r="M64" s="6" t="e">
        <f t="shared" si="19"/>
        <v>#DIV/0!</v>
      </c>
    </row>
    <row r="65" spans="1:13" s="2" customFormat="1" ht="15">
      <c r="A65" s="5"/>
      <c r="B65" s="5"/>
      <c r="D65" s="5"/>
      <c r="E65" s="6">
        <f t="shared" si="15"/>
        <v>0</v>
      </c>
      <c r="G65" s="5"/>
      <c r="H65" s="6">
        <f t="shared" si="16"/>
        <v>0</v>
      </c>
      <c r="I65" s="5"/>
      <c r="J65" s="6">
        <f t="shared" si="17"/>
        <v>0</v>
      </c>
      <c r="K65" s="5"/>
      <c r="L65" s="6" t="e">
        <f t="shared" si="18"/>
        <v>#DIV/0!</v>
      </c>
      <c r="M65" s="6" t="e">
        <f t="shared" si="19"/>
        <v>#DIV/0!</v>
      </c>
    </row>
    <row r="66" spans="1:13" s="2" customFormat="1" ht="15">
      <c r="A66" s="5"/>
      <c r="B66" s="5"/>
      <c r="D66" s="5"/>
      <c r="E66" s="6">
        <f t="shared" si="15"/>
        <v>0</v>
      </c>
      <c r="G66" s="5"/>
      <c r="H66" s="6">
        <f t="shared" si="16"/>
        <v>0</v>
      </c>
      <c r="I66" s="5"/>
      <c r="J66" s="6">
        <f t="shared" si="17"/>
        <v>0</v>
      </c>
      <c r="K66" s="5"/>
      <c r="L66" s="6" t="e">
        <f t="shared" si="18"/>
        <v>#DIV/0!</v>
      </c>
      <c r="M66" s="6" t="e">
        <f t="shared" si="19"/>
        <v>#DIV/0!</v>
      </c>
    </row>
    <row r="67" spans="1:13" s="2" customFormat="1" ht="15">
      <c r="A67" s="5"/>
      <c r="B67" s="5"/>
      <c r="D67" s="5"/>
      <c r="E67" s="6">
        <f t="shared" si="15"/>
        <v>0</v>
      </c>
      <c r="G67" s="5"/>
      <c r="H67" s="6">
        <f t="shared" si="16"/>
        <v>0</v>
      </c>
      <c r="I67" s="5"/>
      <c r="J67" s="6">
        <f t="shared" si="17"/>
        <v>0</v>
      </c>
      <c r="K67" s="5"/>
      <c r="L67" s="6" t="e">
        <f t="shared" si="18"/>
        <v>#DIV/0!</v>
      </c>
      <c r="M67" s="6" t="e">
        <f t="shared" si="19"/>
        <v>#DIV/0!</v>
      </c>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M282"/>
  <sheetViews>
    <sheetView zoomScale="75" zoomScaleNormal="75" zoomScalePageLayoutView="0" workbookViewId="0" topLeftCell="A1">
      <selection activeCell="A3" sqref="A3"/>
    </sheetView>
  </sheetViews>
  <sheetFormatPr defaultColWidth="9.140625" defaultRowHeight="12.75"/>
  <cols>
    <col min="1" max="1" width="5.8515625" style="0" customWidth="1"/>
    <col min="2" max="2" width="6.28125" style="0" customWidth="1"/>
    <col min="3" max="3" width="39.8515625" style="0" customWidth="1"/>
    <col min="5" max="5" width="12.28125" style="0" customWidth="1"/>
    <col min="6" max="6" width="11.140625" style="0" bestFit="1"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4" customFormat="1" ht="15.75">
      <c r="C2" s="14" t="s">
        <v>32</v>
      </c>
    </row>
    <row r="3" spans="1:13" s="2" customFormat="1" ht="30">
      <c r="A3" s="5"/>
      <c r="B3" s="5">
        <v>2</v>
      </c>
      <c r="C3" s="2" t="s">
        <v>59</v>
      </c>
      <c r="D3" s="5">
        <v>31</v>
      </c>
      <c r="E3" s="6">
        <f aca="true" t="shared" si="0" ref="E3:E23">B3*(D3*0.3)</f>
        <v>18.599999999999998</v>
      </c>
      <c r="F3" s="2">
        <v>475</v>
      </c>
      <c r="G3" s="5">
        <v>0.4</v>
      </c>
      <c r="H3" s="6">
        <f>B3*(F3*G3)</f>
        <v>380</v>
      </c>
      <c r="I3" s="5">
        <v>0.25</v>
      </c>
      <c r="J3" s="6">
        <f>(H3*I3)</f>
        <v>95</v>
      </c>
      <c r="K3" s="5"/>
      <c r="L3" s="6">
        <f>(B3*K3+E3+H3+J3)/B3</f>
        <v>246.8</v>
      </c>
      <c r="M3" s="6">
        <f aca="true" t="shared" si="1" ref="M3:M26">L3*B3</f>
        <v>493.6</v>
      </c>
    </row>
    <row r="4" spans="1:13" s="2" customFormat="1" ht="30">
      <c r="A4" s="5"/>
      <c r="B4" s="5">
        <v>2</v>
      </c>
      <c r="C4" s="2" t="s">
        <v>38</v>
      </c>
      <c r="D4" s="5">
        <v>26</v>
      </c>
      <c r="E4" s="6">
        <f t="shared" si="0"/>
        <v>15.6</v>
      </c>
      <c r="F4" s="2">
        <v>348</v>
      </c>
      <c r="G4" s="5">
        <v>0.4</v>
      </c>
      <c r="H4" s="6">
        <f aca="true" t="shared" si="2" ref="H4:H94">B4*(F4*G4)</f>
        <v>278.40000000000003</v>
      </c>
      <c r="I4" s="5">
        <v>0.25</v>
      </c>
      <c r="J4" s="6">
        <f aca="true" t="shared" si="3" ref="J4:J19">(H4*I4)</f>
        <v>69.60000000000001</v>
      </c>
      <c r="K4" s="5"/>
      <c r="L4" s="6">
        <f aca="true" t="shared" si="4" ref="L4:L19">(B4*K4+E4+H4+J4)/B4</f>
        <v>181.80000000000004</v>
      </c>
      <c r="M4" s="6">
        <f t="shared" si="1"/>
        <v>363.6000000000001</v>
      </c>
    </row>
    <row r="5" spans="1:13" s="2" customFormat="1" ht="30">
      <c r="A5" s="5"/>
      <c r="B5" s="5">
        <v>2</v>
      </c>
      <c r="C5" s="2" t="s">
        <v>60</v>
      </c>
      <c r="D5" s="5">
        <v>29</v>
      </c>
      <c r="E5" s="6">
        <f t="shared" si="0"/>
        <v>17.4</v>
      </c>
      <c r="F5" s="2">
        <v>362</v>
      </c>
      <c r="G5" s="5">
        <v>0.4</v>
      </c>
      <c r="H5" s="6">
        <f>B5*(F5*G5)</f>
        <v>289.6</v>
      </c>
      <c r="I5" s="5">
        <v>0.25</v>
      </c>
      <c r="J5" s="6">
        <f>(H5*I5)</f>
        <v>72.4</v>
      </c>
      <c r="K5" s="5"/>
      <c r="L5" s="6">
        <f>(B5*K5+E5+H5+J5)/B5</f>
        <v>189.7</v>
      </c>
      <c r="M5" s="6">
        <f t="shared" si="1"/>
        <v>379.4</v>
      </c>
    </row>
    <row r="6" spans="1:13" s="2" customFormat="1" ht="30">
      <c r="A6" s="5"/>
      <c r="B6" s="5">
        <v>2</v>
      </c>
      <c r="C6" s="2" t="s">
        <v>39</v>
      </c>
      <c r="D6" s="5">
        <v>31</v>
      </c>
      <c r="E6" s="6">
        <f t="shared" si="0"/>
        <v>18.599999999999998</v>
      </c>
      <c r="F6" s="2">
        <v>420</v>
      </c>
      <c r="G6" s="5">
        <v>0.4</v>
      </c>
      <c r="H6" s="6">
        <f>B6*(F6*G6)</f>
        <v>336</v>
      </c>
      <c r="I6" s="5">
        <v>0.25</v>
      </c>
      <c r="J6" s="6">
        <f>(H6*I6)</f>
        <v>84</v>
      </c>
      <c r="K6" s="5"/>
      <c r="L6" s="6">
        <f>(B6*K6+E6+H6+J6)/B6</f>
        <v>219.3</v>
      </c>
      <c r="M6" s="6">
        <f t="shared" si="1"/>
        <v>438.6</v>
      </c>
    </row>
    <row r="7" spans="1:13" s="2" customFormat="1" ht="30">
      <c r="A7" s="5"/>
      <c r="B7" s="5">
        <v>2</v>
      </c>
      <c r="C7" s="2" t="s">
        <v>61</v>
      </c>
      <c r="D7" s="5">
        <v>34</v>
      </c>
      <c r="E7" s="6">
        <f t="shared" si="0"/>
        <v>20.4</v>
      </c>
      <c r="F7" s="2">
        <v>620</v>
      </c>
      <c r="G7" s="5">
        <v>0.4</v>
      </c>
      <c r="H7" s="6">
        <f>B7*(F7*G7)</f>
        <v>496</v>
      </c>
      <c r="I7" s="5">
        <v>0.25</v>
      </c>
      <c r="J7" s="6">
        <f>(H7*I7)</f>
        <v>124</v>
      </c>
      <c r="K7" s="5"/>
      <c r="L7" s="6">
        <f>(B7*K7+E7+H7+J7)/B7</f>
        <v>320.2</v>
      </c>
      <c r="M7" s="6">
        <f t="shared" si="1"/>
        <v>640.4</v>
      </c>
    </row>
    <row r="8" spans="1:13" s="2" customFormat="1" ht="30">
      <c r="A8" s="5"/>
      <c r="B8" s="5">
        <v>2</v>
      </c>
      <c r="C8" s="2" t="s">
        <v>62</v>
      </c>
      <c r="D8" s="5">
        <v>35</v>
      </c>
      <c r="E8" s="6">
        <f t="shared" si="0"/>
        <v>21</v>
      </c>
      <c r="F8" s="2">
        <v>643</v>
      </c>
      <c r="G8" s="5">
        <v>0.4</v>
      </c>
      <c r="H8" s="6">
        <f>B8*(F8*G8)</f>
        <v>514.4</v>
      </c>
      <c r="I8" s="5">
        <v>0.25</v>
      </c>
      <c r="J8" s="6">
        <f>(H8*I8)</f>
        <v>128.6</v>
      </c>
      <c r="K8" s="5"/>
      <c r="L8" s="6">
        <f>(B8*K8+E8+H8+J8)/B8</f>
        <v>332</v>
      </c>
      <c r="M8" s="6">
        <f t="shared" si="1"/>
        <v>664</v>
      </c>
    </row>
    <row r="9" spans="1:13" s="2" customFormat="1" ht="30">
      <c r="A9" s="5"/>
      <c r="B9" s="5">
        <v>2</v>
      </c>
      <c r="C9" s="2" t="s">
        <v>418</v>
      </c>
      <c r="D9" s="5">
        <v>45</v>
      </c>
      <c r="E9" s="6">
        <f t="shared" si="0"/>
        <v>27</v>
      </c>
      <c r="F9" s="2">
        <v>650</v>
      </c>
      <c r="G9" s="5">
        <v>0.4</v>
      </c>
      <c r="H9" s="6">
        <f t="shared" si="2"/>
        <v>520</v>
      </c>
      <c r="I9" s="5">
        <v>0.25</v>
      </c>
      <c r="J9" s="6">
        <f t="shared" si="3"/>
        <v>130</v>
      </c>
      <c r="K9" s="5"/>
      <c r="L9" s="6">
        <f t="shared" si="4"/>
        <v>338.5</v>
      </c>
      <c r="M9" s="6">
        <f t="shared" si="1"/>
        <v>677</v>
      </c>
    </row>
    <row r="10" spans="1:13" s="2" customFormat="1" ht="30">
      <c r="A10" s="5"/>
      <c r="B10" s="5">
        <v>2</v>
      </c>
      <c r="C10" s="2" t="s">
        <v>419</v>
      </c>
      <c r="D10" s="5">
        <v>53</v>
      </c>
      <c r="E10" s="6">
        <f t="shared" si="0"/>
        <v>31.799999999999997</v>
      </c>
      <c r="F10" s="2">
        <v>757</v>
      </c>
      <c r="G10" s="5">
        <v>0.4</v>
      </c>
      <c r="H10" s="6">
        <f t="shared" si="2"/>
        <v>605.6</v>
      </c>
      <c r="I10" s="5">
        <v>0.25</v>
      </c>
      <c r="J10" s="6">
        <f t="shared" si="3"/>
        <v>151.4</v>
      </c>
      <c r="K10" s="5"/>
      <c r="L10" s="6">
        <f t="shared" si="4"/>
        <v>394.4</v>
      </c>
      <c r="M10" s="6">
        <f t="shared" si="1"/>
        <v>788.8</v>
      </c>
    </row>
    <row r="11" spans="1:13" s="2" customFormat="1" ht="30">
      <c r="A11" s="5"/>
      <c r="B11" s="5">
        <v>2</v>
      </c>
      <c r="C11" s="2" t="s">
        <v>420</v>
      </c>
      <c r="D11" s="5">
        <v>72</v>
      </c>
      <c r="E11" s="6">
        <f t="shared" si="0"/>
        <v>43.199999999999996</v>
      </c>
      <c r="F11" s="2">
        <v>885</v>
      </c>
      <c r="G11" s="5">
        <v>0.4</v>
      </c>
      <c r="H11" s="6">
        <f t="shared" si="2"/>
        <v>708</v>
      </c>
      <c r="I11" s="5">
        <v>0.25</v>
      </c>
      <c r="J11" s="6">
        <f t="shared" si="3"/>
        <v>177</v>
      </c>
      <c r="K11" s="5"/>
      <c r="L11" s="6">
        <f t="shared" si="4"/>
        <v>464.1</v>
      </c>
      <c r="M11" s="6">
        <f t="shared" si="1"/>
        <v>928.2</v>
      </c>
    </row>
    <row r="12" spans="1:13" s="2" customFormat="1" ht="30">
      <c r="A12" s="5"/>
      <c r="B12" s="5">
        <v>2</v>
      </c>
      <c r="C12" s="2" t="s">
        <v>421</v>
      </c>
      <c r="D12" s="5">
        <v>79</v>
      </c>
      <c r="E12" s="6">
        <f t="shared" si="0"/>
        <v>47.4</v>
      </c>
      <c r="F12" s="2">
        <v>995</v>
      </c>
      <c r="G12" s="5">
        <v>0.4</v>
      </c>
      <c r="H12" s="6">
        <f t="shared" si="2"/>
        <v>796</v>
      </c>
      <c r="I12" s="5">
        <v>0.25</v>
      </c>
      <c r="J12" s="6">
        <f t="shared" si="3"/>
        <v>199</v>
      </c>
      <c r="K12" s="5"/>
      <c r="L12" s="6">
        <f t="shared" si="4"/>
        <v>521.2</v>
      </c>
      <c r="M12" s="6">
        <f t="shared" si="1"/>
        <v>1042.4</v>
      </c>
    </row>
    <row r="13" spans="1:13" s="2" customFormat="1" ht="30">
      <c r="A13" s="5"/>
      <c r="B13" s="5">
        <v>2</v>
      </c>
      <c r="C13" s="2" t="s">
        <v>422</v>
      </c>
      <c r="D13" s="5">
        <v>87</v>
      </c>
      <c r="E13" s="6">
        <f t="shared" si="0"/>
        <v>52.199999999999996</v>
      </c>
      <c r="F13" s="2">
        <v>1054</v>
      </c>
      <c r="G13" s="5">
        <v>0.4</v>
      </c>
      <c r="H13" s="6">
        <f t="shared" si="2"/>
        <v>843.2</v>
      </c>
      <c r="I13" s="5">
        <v>0.25</v>
      </c>
      <c r="J13" s="6">
        <f t="shared" si="3"/>
        <v>210.8</v>
      </c>
      <c r="K13" s="5"/>
      <c r="L13" s="6">
        <f t="shared" si="4"/>
        <v>553.1</v>
      </c>
      <c r="M13" s="6">
        <f t="shared" si="1"/>
        <v>1106.2</v>
      </c>
    </row>
    <row r="14" spans="2:13" s="21" customFormat="1" ht="30">
      <c r="B14" s="5">
        <v>2</v>
      </c>
      <c r="C14" s="1" t="s">
        <v>423</v>
      </c>
      <c r="D14" s="5">
        <v>99</v>
      </c>
      <c r="E14" s="6">
        <f t="shared" si="0"/>
        <v>59.4</v>
      </c>
      <c r="F14" s="2">
        <v>1214</v>
      </c>
      <c r="G14" s="5">
        <v>0.4</v>
      </c>
      <c r="H14" s="6">
        <f t="shared" si="2"/>
        <v>971.2</v>
      </c>
      <c r="I14" s="5">
        <v>0.25</v>
      </c>
      <c r="J14" s="6">
        <f t="shared" si="3"/>
        <v>242.8</v>
      </c>
      <c r="L14" s="6">
        <f t="shared" si="4"/>
        <v>636.7</v>
      </c>
      <c r="M14" s="6">
        <f t="shared" si="1"/>
        <v>1273.4</v>
      </c>
    </row>
    <row r="15" spans="1:13" s="2" customFormat="1" ht="30">
      <c r="A15" s="5"/>
      <c r="B15" s="5">
        <v>2</v>
      </c>
      <c r="C15" s="2" t="s">
        <v>424</v>
      </c>
      <c r="D15" s="5">
        <v>103</v>
      </c>
      <c r="E15" s="6">
        <f t="shared" si="0"/>
        <v>61.8</v>
      </c>
      <c r="F15" s="2">
        <v>1262</v>
      </c>
      <c r="G15" s="5">
        <v>0.4</v>
      </c>
      <c r="H15" s="6">
        <f t="shared" si="2"/>
        <v>1009.6</v>
      </c>
      <c r="I15" s="5">
        <v>0.25</v>
      </c>
      <c r="J15" s="6">
        <f t="shared" si="3"/>
        <v>252.4</v>
      </c>
      <c r="K15" s="5"/>
      <c r="L15" s="6">
        <f t="shared" si="4"/>
        <v>661.9000000000001</v>
      </c>
      <c r="M15" s="6">
        <f t="shared" si="1"/>
        <v>1323.8000000000002</v>
      </c>
    </row>
    <row r="16" spans="1:13" s="2" customFormat="1" ht="30">
      <c r="A16" s="5"/>
      <c r="B16" s="5">
        <v>2</v>
      </c>
      <c r="C16" s="2" t="s">
        <v>425</v>
      </c>
      <c r="D16" s="5">
        <v>141</v>
      </c>
      <c r="E16" s="6">
        <f t="shared" si="0"/>
        <v>84.6</v>
      </c>
      <c r="F16" s="2">
        <v>1308</v>
      </c>
      <c r="G16" s="5">
        <v>0.4</v>
      </c>
      <c r="H16" s="6">
        <f t="shared" si="2"/>
        <v>1046.4</v>
      </c>
      <c r="I16" s="5">
        <v>0.25</v>
      </c>
      <c r="J16" s="6">
        <f t="shared" si="3"/>
        <v>261.6</v>
      </c>
      <c r="K16" s="5"/>
      <c r="L16" s="6">
        <f t="shared" si="4"/>
        <v>696.3</v>
      </c>
      <c r="M16" s="6">
        <f t="shared" si="1"/>
        <v>1392.6</v>
      </c>
    </row>
    <row r="17" spans="1:13" s="2" customFormat="1" ht="30">
      <c r="A17" s="5"/>
      <c r="B17" s="5">
        <v>2</v>
      </c>
      <c r="C17" s="2" t="s">
        <v>426</v>
      </c>
      <c r="D17" s="5">
        <v>180</v>
      </c>
      <c r="E17" s="6">
        <f t="shared" si="0"/>
        <v>108</v>
      </c>
      <c r="F17" s="2">
        <v>1661</v>
      </c>
      <c r="G17" s="5">
        <v>0.4</v>
      </c>
      <c r="H17" s="6">
        <f t="shared" si="2"/>
        <v>1328.8000000000002</v>
      </c>
      <c r="I17" s="5">
        <v>0.25</v>
      </c>
      <c r="J17" s="6">
        <f t="shared" si="3"/>
        <v>332.20000000000005</v>
      </c>
      <c r="K17" s="5"/>
      <c r="L17" s="6">
        <f t="shared" si="4"/>
        <v>884.5000000000001</v>
      </c>
      <c r="M17" s="6">
        <f t="shared" si="1"/>
        <v>1769.0000000000002</v>
      </c>
    </row>
    <row r="18" spans="1:13" s="2" customFormat="1" ht="30">
      <c r="A18" s="5"/>
      <c r="B18" s="5">
        <v>2</v>
      </c>
      <c r="C18" s="2" t="s">
        <v>427</v>
      </c>
      <c r="D18" s="5">
        <v>213</v>
      </c>
      <c r="E18" s="6">
        <f t="shared" si="0"/>
        <v>127.8</v>
      </c>
      <c r="F18" s="2">
        <v>2939</v>
      </c>
      <c r="G18" s="5">
        <v>0.4</v>
      </c>
      <c r="H18" s="6">
        <f t="shared" si="2"/>
        <v>2351.2000000000003</v>
      </c>
      <c r="I18" s="5">
        <v>0.25</v>
      </c>
      <c r="J18" s="6">
        <f t="shared" si="3"/>
        <v>587.8000000000001</v>
      </c>
      <c r="K18" s="5"/>
      <c r="L18" s="6">
        <f t="shared" si="4"/>
        <v>1533.4000000000003</v>
      </c>
      <c r="M18" s="6">
        <f t="shared" si="1"/>
        <v>3066.8000000000006</v>
      </c>
    </row>
    <row r="19" spans="1:13" s="2" customFormat="1" ht="30">
      <c r="A19" s="5"/>
      <c r="B19" s="5">
        <v>2</v>
      </c>
      <c r="C19" s="2" t="s">
        <v>428</v>
      </c>
      <c r="D19" s="5">
        <v>246</v>
      </c>
      <c r="E19" s="6">
        <f t="shared" si="0"/>
        <v>147.6</v>
      </c>
      <c r="F19" s="2">
        <v>3247</v>
      </c>
      <c r="G19" s="5">
        <v>0.4</v>
      </c>
      <c r="H19" s="6">
        <f t="shared" si="2"/>
        <v>2597.6000000000004</v>
      </c>
      <c r="I19" s="5">
        <v>0.25</v>
      </c>
      <c r="J19" s="6">
        <f t="shared" si="3"/>
        <v>649.4000000000001</v>
      </c>
      <c r="K19" s="5"/>
      <c r="L19" s="6">
        <f t="shared" si="4"/>
        <v>1697.3000000000002</v>
      </c>
      <c r="M19" s="6">
        <f t="shared" si="1"/>
        <v>3394.6000000000004</v>
      </c>
    </row>
    <row r="20" spans="1:13" s="2" customFormat="1" ht="30">
      <c r="A20" s="5"/>
      <c r="B20" s="5">
        <v>2</v>
      </c>
      <c r="C20" s="2" t="s">
        <v>63</v>
      </c>
      <c r="D20" s="5">
        <v>349</v>
      </c>
      <c r="E20" s="6">
        <f t="shared" si="0"/>
        <v>209.4</v>
      </c>
      <c r="F20" s="2">
        <v>3894</v>
      </c>
      <c r="G20" s="5">
        <v>0.4</v>
      </c>
      <c r="H20" s="6">
        <f aca="true" t="shared" si="5" ref="H20:H26">B20*(F20*G20)</f>
        <v>3115.2000000000003</v>
      </c>
      <c r="I20" s="5">
        <v>0.25</v>
      </c>
      <c r="J20" s="6">
        <f aca="true" t="shared" si="6" ref="J20:J26">(H20*I20)</f>
        <v>778.8000000000001</v>
      </c>
      <c r="K20" s="5"/>
      <c r="L20" s="6">
        <f aca="true" t="shared" si="7" ref="L20:L26">(B20*K20+E20+H20+J20)/B20</f>
        <v>2051.7000000000003</v>
      </c>
      <c r="M20" s="6">
        <f t="shared" si="1"/>
        <v>4103.400000000001</v>
      </c>
    </row>
    <row r="21" spans="1:13" s="2" customFormat="1" ht="30">
      <c r="A21" s="5"/>
      <c r="B21" s="5">
        <v>2</v>
      </c>
      <c r="C21" s="2" t="s">
        <v>117</v>
      </c>
      <c r="D21" s="5">
        <v>390</v>
      </c>
      <c r="E21" s="6">
        <f t="shared" si="0"/>
        <v>234</v>
      </c>
      <c r="F21" s="2">
        <v>4299</v>
      </c>
      <c r="G21" s="5">
        <v>0.4</v>
      </c>
      <c r="H21" s="6">
        <f t="shared" si="5"/>
        <v>3439.2000000000003</v>
      </c>
      <c r="I21" s="5">
        <v>0.25</v>
      </c>
      <c r="J21" s="6">
        <f t="shared" si="6"/>
        <v>859.8000000000001</v>
      </c>
      <c r="K21" s="5"/>
      <c r="L21" s="6">
        <f t="shared" si="7"/>
        <v>2266.5</v>
      </c>
      <c r="M21" s="6">
        <f t="shared" si="1"/>
        <v>4533</v>
      </c>
    </row>
    <row r="22" spans="1:13" s="2" customFormat="1" ht="30">
      <c r="A22" s="5"/>
      <c r="B22" s="5">
        <v>2</v>
      </c>
      <c r="C22" s="2" t="s">
        <v>357</v>
      </c>
      <c r="D22" s="5">
        <v>641</v>
      </c>
      <c r="E22" s="6">
        <f t="shared" si="0"/>
        <v>384.59999999999997</v>
      </c>
      <c r="F22" s="2">
        <v>7175</v>
      </c>
      <c r="G22" s="5">
        <v>0.4</v>
      </c>
      <c r="H22" s="6">
        <f t="shared" si="5"/>
        <v>5740</v>
      </c>
      <c r="I22" s="5">
        <v>0.25</v>
      </c>
      <c r="J22" s="6">
        <f t="shared" si="6"/>
        <v>1435</v>
      </c>
      <c r="K22" s="5"/>
      <c r="L22" s="6">
        <f t="shared" si="7"/>
        <v>3779.8</v>
      </c>
      <c r="M22" s="6">
        <f t="shared" si="1"/>
        <v>7559.6</v>
      </c>
    </row>
    <row r="23" spans="1:13" s="2" customFormat="1" ht="30">
      <c r="A23" s="5"/>
      <c r="B23" s="5">
        <v>2</v>
      </c>
      <c r="C23" s="2" t="s">
        <v>358</v>
      </c>
      <c r="D23" s="5">
        <v>637</v>
      </c>
      <c r="E23" s="6">
        <f t="shared" si="0"/>
        <v>382.2</v>
      </c>
      <c r="F23" s="2">
        <v>7426</v>
      </c>
      <c r="G23" s="5">
        <v>0.4</v>
      </c>
      <c r="H23" s="6">
        <f t="shared" si="5"/>
        <v>5940.8</v>
      </c>
      <c r="I23" s="5">
        <v>0.25</v>
      </c>
      <c r="J23" s="6">
        <f t="shared" si="6"/>
        <v>1485.2</v>
      </c>
      <c r="K23" s="5"/>
      <c r="L23" s="6">
        <f t="shared" si="7"/>
        <v>3904.1</v>
      </c>
      <c r="M23" s="6">
        <f t="shared" si="1"/>
        <v>7808.2</v>
      </c>
    </row>
    <row r="24" spans="2:13" s="21" customFormat="1" ht="30">
      <c r="B24" s="5">
        <v>2</v>
      </c>
      <c r="C24" s="2" t="s">
        <v>492</v>
      </c>
      <c r="D24" s="5">
        <v>600</v>
      </c>
      <c r="E24" s="6">
        <f>B24*(D24*0.23)</f>
        <v>276</v>
      </c>
      <c r="F24" s="2">
        <v>12982</v>
      </c>
      <c r="G24" s="5">
        <v>0.4</v>
      </c>
      <c r="H24" s="6">
        <f t="shared" si="5"/>
        <v>10385.6</v>
      </c>
      <c r="I24" s="5">
        <v>0.25</v>
      </c>
      <c r="J24" s="6">
        <f t="shared" si="6"/>
        <v>2596.4</v>
      </c>
      <c r="L24" s="6">
        <f t="shared" si="7"/>
        <v>6629</v>
      </c>
      <c r="M24" s="6">
        <f t="shared" si="1"/>
        <v>13258</v>
      </c>
    </row>
    <row r="25" spans="2:13" s="21" customFormat="1" ht="30">
      <c r="B25" s="5">
        <v>2</v>
      </c>
      <c r="C25" s="2" t="s">
        <v>493</v>
      </c>
      <c r="D25" s="5">
        <v>625</v>
      </c>
      <c r="E25" s="6">
        <f>B25*(D25*0.23)</f>
        <v>287.5</v>
      </c>
      <c r="F25" s="2">
        <v>14221</v>
      </c>
      <c r="G25" s="5">
        <v>0.4</v>
      </c>
      <c r="H25" s="6">
        <f t="shared" si="5"/>
        <v>11376.800000000001</v>
      </c>
      <c r="I25" s="5">
        <v>0.25</v>
      </c>
      <c r="J25" s="6">
        <f t="shared" si="6"/>
        <v>2844.2000000000003</v>
      </c>
      <c r="L25" s="6">
        <f t="shared" si="7"/>
        <v>7254.250000000001</v>
      </c>
      <c r="M25" s="6">
        <f t="shared" si="1"/>
        <v>14508.500000000002</v>
      </c>
    </row>
    <row r="26" spans="2:13" s="21" customFormat="1" ht="30">
      <c r="B26" s="5">
        <v>2</v>
      </c>
      <c r="C26" s="2" t="s">
        <v>494</v>
      </c>
      <c r="D26" s="5">
        <v>690</v>
      </c>
      <c r="E26" s="6">
        <f>B26*(D26*0.23)</f>
        <v>317.40000000000003</v>
      </c>
      <c r="F26" s="2">
        <v>15450</v>
      </c>
      <c r="G26" s="5">
        <v>0.4</v>
      </c>
      <c r="H26" s="6">
        <f t="shared" si="5"/>
        <v>12360</v>
      </c>
      <c r="I26" s="5">
        <v>0.25</v>
      </c>
      <c r="J26" s="6">
        <f t="shared" si="6"/>
        <v>3090</v>
      </c>
      <c r="L26" s="6">
        <f t="shared" si="7"/>
        <v>7883.7</v>
      </c>
      <c r="M26" s="6">
        <f t="shared" si="1"/>
        <v>15767.4</v>
      </c>
    </row>
    <row r="27" spans="1:13" s="2" customFormat="1" ht="15.75">
      <c r="A27" s="5"/>
      <c r="B27" s="5"/>
      <c r="C27" s="7" t="s">
        <v>33</v>
      </c>
      <c r="D27" s="5"/>
      <c r="E27" s="6"/>
      <c r="G27" s="5"/>
      <c r="H27" s="6"/>
      <c r="I27" s="5"/>
      <c r="J27" s="6"/>
      <c r="K27" s="5"/>
      <c r="L27" s="6"/>
      <c r="M27" s="6"/>
    </row>
    <row r="28" spans="1:13" s="2" customFormat="1" ht="30">
      <c r="A28" s="5"/>
      <c r="B28" s="5">
        <v>2</v>
      </c>
      <c r="C28" s="2" t="s">
        <v>141</v>
      </c>
      <c r="D28" s="5">
        <v>40</v>
      </c>
      <c r="E28" s="6">
        <f aca="true" t="shared" si="8" ref="E28:E37">B28*(D28*0.3)</f>
        <v>24</v>
      </c>
      <c r="F28" s="2">
        <v>368</v>
      </c>
      <c r="G28" s="5">
        <v>0.35</v>
      </c>
      <c r="H28" s="6">
        <f t="shared" si="2"/>
        <v>257.59999999999997</v>
      </c>
      <c r="I28" s="5">
        <v>0.35</v>
      </c>
      <c r="J28" s="6">
        <f aca="true" t="shared" si="9" ref="J28:J45">(H28*I28)</f>
        <v>90.15999999999998</v>
      </c>
      <c r="K28" s="5"/>
      <c r="L28" s="6">
        <f aca="true" t="shared" si="10" ref="L28:L45">(B28*K28+E28+H28+J28)/B28</f>
        <v>185.87999999999997</v>
      </c>
      <c r="M28" s="6">
        <f aca="true" t="shared" si="11" ref="M28:M37">L28*B28</f>
        <v>371.75999999999993</v>
      </c>
    </row>
    <row r="29" spans="2:13" s="21" customFormat="1" ht="30">
      <c r="B29" s="5">
        <v>2</v>
      </c>
      <c r="C29" s="1" t="s">
        <v>124</v>
      </c>
      <c r="D29" s="5">
        <v>40</v>
      </c>
      <c r="E29" s="6">
        <f t="shared" si="8"/>
        <v>24</v>
      </c>
      <c r="F29" s="2">
        <v>368</v>
      </c>
      <c r="G29" s="5">
        <v>0.35</v>
      </c>
      <c r="H29" s="6">
        <f t="shared" si="2"/>
        <v>257.59999999999997</v>
      </c>
      <c r="I29" s="5">
        <v>0.35</v>
      </c>
      <c r="J29" s="6">
        <f t="shared" si="9"/>
        <v>90.15999999999998</v>
      </c>
      <c r="L29" s="6">
        <f t="shared" si="10"/>
        <v>185.87999999999997</v>
      </c>
      <c r="M29" s="6">
        <f t="shared" si="11"/>
        <v>371.75999999999993</v>
      </c>
    </row>
    <row r="30" spans="1:13" s="2" customFormat="1" ht="47.25" customHeight="1">
      <c r="A30" s="5"/>
      <c r="B30" s="5">
        <v>2</v>
      </c>
      <c r="C30" s="2" t="s">
        <v>429</v>
      </c>
      <c r="D30" s="5">
        <v>39</v>
      </c>
      <c r="E30" s="6">
        <f t="shared" si="8"/>
        <v>23.4</v>
      </c>
      <c r="F30" s="2">
        <v>607</v>
      </c>
      <c r="G30" s="5">
        <v>0.4</v>
      </c>
      <c r="H30" s="6">
        <f t="shared" si="2"/>
        <v>485.6</v>
      </c>
      <c r="I30" s="5">
        <v>0.25</v>
      </c>
      <c r="J30" s="6">
        <f t="shared" si="9"/>
        <v>121.4</v>
      </c>
      <c r="K30" s="5"/>
      <c r="L30" s="6">
        <f t="shared" si="10"/>
        <v>315.2</v>
      </c>
      <c r="M30" s="6">
        <f t="shared" si="11"/>
        <v>630.4</v>
      </c>
    </row>
    <row r="31" spans="1:13" s="2" customFormat="1" ht="47.25" customHeight="1">
      <c r="A31" s="5"/>
      <c r="B31" s="5">
        <v>2</v>
      </c>
      <c r="C31" s="2" t="s">
        <v>360</v>
      </c>
      <c r="D31" s="5">
        <v>44</v>
      </c>
      <c r="E31" s="6">
        <f t="shared" si="8"/>
        <v>26.4</v>
      </c>
      <c r="F31" s="2">
        <v>651</v>
      </c>
      <c r="G31" s="5">
        <v>0.4</v>
      </c>
      <c r="H31" s="6">
        <f t="shared" si="2"/>
        <v>520.8000000000001</v>
      </c>
      <c r="I31" s="5">
        <v>0.25</v>
      </c>
      <c r="J31" s="6">
        <f t="shared" si="9"/>
        <v>130.20000000000002</v>
      </c>
      <c r="K31" s="5"/>
      <c r="L31" s="6">
        <f t="shared" si="10"/>
        <v>338.70000000000005</v>
      </c>
      <c r="M31" s="6">
        <f t="shared" si="11"/>
        <v>677.4000000000001</v>
      </c>
    </row>
    <row r="32" spans="1:13" s="2" customFormat="1" ht="45">
      <c r="A32" s="5"/>
      <c r="B32" s="5">
        <v>2</v>
      </c>
      <c r="C32" s="2" t="s">
        <v>40</v>
      </c>
      <c r="D32" s="5">
        <v>59</v>
      </c>
      <c r="E32" s="6">
        <f t="shared" si="8"/>
        <v>35.4</v>
      </c>
      <c r="F32" s="2">
        <v>1220</v>
      </c>
      <c r="G32" s="5">
        <v>0.4</v>
      </c>
      <c r="H32" s="6">
        <f t="shared" si="2"/>
        <v>976</v>
      </c>
      <c r="I32" s="5">
        <v>0.25</v>
      </c>
      <c r="J32" s="6">
        <f t="shared" si="9"/>
        <v>244</v>
      </c>
      <c r="K32" s="5"/>
      <c r="L32" s="6">
        <f t="shared" si="10"/>
        <v>627.7</v>
      </c>
      <c r="M32" s="6">
        <f t="shared" si="11"/>
        <v>1255.4</v>
      </c>
    </row>
    <row r="33" spans="1:13" s="2" customFormat="1" ht="45">
      <c r="A33" s="5"/>
      <c r="B33" s="5">
        <v>2</v>
      </c>
      <c r="C33" s="2" t="s">
        <v>432</v>
      </c>
      <c r="D33" s="5">
        <v>112</v>
      </c>
      <c r="E33" s="6">
        <f t="shared" si="8"/>
        <v>67.2</v>
      </c>
      <c r="F33" s="2">
        <v>1519</v>
      </c>
      <c r="G33" s="5">
        <v>0.4</v>
      </c>
      <c r="H33" s="6">
        <f t="shared" si="2"/>
        <v>1215.2</v>
      </c>
      <c r="I33" s="5">
        <v>0.25</v>
      </c>
      <c r="J33" s="6">
        <f t="shared" si="9"/>
        <v>303.8</v>
      </c>
      <c r="K33" s="5"/>
      <c r="L33" s="6">
        <f t="shared" si="10"/>
        <v>793.1</v>
      </c>
      <c r="M33" s="6">
        <f t="shared" si="11"/>
        <v>1586.2</v>
      </c>
    </row>
    <row r="34" spans="2:13" s="1" customFormat="1" ht="45">
      <c r="B34" s="5">
        <v>2</v>
      </c>
      <c r="C34" s="2" t="s">
        <v>433</v>
      </c>
      <c r="D34" s="15">
        <v>167</v>
      </c>
      <c r="E34" s="6">
        <f t="shared" si="8"/>
        <v>100.2</v>
      </c>
      <c r="F34" s="1">
        <v>1817</v>
      </c>
      <c r="G34" s="5">
        <v>0.4</v>
      </c>
      <c r="H34" s="16">
        <f t="shared" si="2"/>
        <v>1453.6000000000001</v>
      </c>
      <c r="I34" s="5">
        <v>0.25</v>
      </c>
      <c r="J34" s="6">
        <f t="shared" si="9"/>
        <v>363.40000000000003</v>
      </c>
      <c r="L34" s="6">
        <f t="shared" si="10"/>
        <v>958.6000000000001</v>
      </c>
      <c r="M34" s="6">
        <f t="shared" si="11"/>
        <v>1917.2000000000003</v>
      </c>
    </row>
    <row r="35" spans="2:13" s="1" customFormat="1" ht="45">
      <c r="B35" s="5">
        <v>2</v>
      </c>
      <c r="C35" s="2" t="s">
        <v>434</v>
      </c>
      <c r="D35" s="15">
        <v>344</v>
      </c>
      <c r="E35" s="6">
        <f t="shared" si="8"/>
        <v>206.4</v>
      </c>
      <c r="F35" s="1">
        <v>3677</v>
      </c>
      <c r="G35" s="5">
        <v>0.4</v>
      </c>
      <c r="H35" s="16">
        <f t="shared" si="2"/>
        <v>2941.6000000000004</v>
      </c>
      <c r="I35" s="5">
        <v>0.25</v>
      </c>
      <c r="J35" s="6">
        <f t="shared" si="9"/>
        <v>735.4000000000001</v>
      </c>
      <c r="L35" s="6">
        <f t="shared" si="10"/>
        <v>1941.7000000000003</v>
      </c>
      <c r="M35" s="6">
        <f t="shared" si="11"/>
        <v>3883.4000000000005</v>
      </c>
    </row>
    <row r="36" spans="2:13" s="21" customFormat="1" ht="45">
      <c r="B36" s="5">
        <v>2</v>
      </c>
      <c r="C36" s="1" t="s">
        <v>435</v>
      </c>
      <c r="D36" s="5">
        <v>603</v>
      </c>
      <c r="E36" s="6">
        <f t="shared" si="8"/>
        <v>361.8</v>
      </c>
      <c r="F36" s="1">
        <v>5258</v>
      </c>
      <c r="G36" s="5">
        <v>0.4</v>
      </c>
      <c r="H36" s="16">
        <f t="shared" si="2"/>
        <v>4206.400000000001</v>
      </c>
      <c r="I36" s="5">
        <v>0.25</v>
      </c>
      <c r="J36" s="6">
        <f t="shared" si="9"/>
        <v>1051.6000000000001</v>
      </c>
      <c r="L36" s="6">
        <f t="shared" si="10"/>
        <v>2809.9000000000005</v>
      </c>
      <c r="M36" s="6">
        <f t="shared" si="11"/>
        <v>5619.800000000001</v>
      </c>
    </row>
    <row r="37" spans="2:13" s="21" customFormat="1" ht="45">
      <c r="B37" s="5">
        <v>2</v>
      </c>
      <c r="C37" s="1" t="s">
        <v>208</v>
      </c>
      <c r="D37" s="5">
        <v>1006</v>
      </c>
      <c r="E37" s="6">
        <f t="shared" si="8"/>
        <v>603.6</v>
      </c>
      <c r="F37" s="1">
        <v>8433</v>
      </c>
      <c r="G37" s="5">
        <v>0.4</v>
      </c>
      <c r="H37" s="16">
        <f t="shared" si="2"/>
        <v>6746.400000000001</v>
      </c>
      <c r="I37" s="5">
        <v>0.25</v>
      </c>
      <c r="J37" s="6">
        <f t="shared" si="9"/>
        <v>1686.6000000000001</v>
      </c>
      <c r="L37" s="6">
        <f t="shared" si="10"/>
        <v>4518.3</v>
      </c>
      <c r="M37" s="6">
        <f t="shared" si="11"/>
        <v>9036.6</v>
      </c>
    </row>
    <row r="38" spans="2:13" s="21" customFormat="1" ht="45">
      <c r="B38" s="5">
        <v>2</v>
      </c>
      <c r="C38" s="1" t="s">
        <v>224</v>
      </c>
      <c r="D38" s="5">
        <v>25</v>
      </c>
      <c r="E38" s="6">
        <f aca="true" t="shared" si="12" ref="E38:E45">B38*(D38*0.3)</f>
        <v>15</v>
      </c>
      <c r="F38" s="1">
        <v>514</v>
      </c>
      <c r="G38" s="5">
        <v>0.4</v>
      </c>
      <c r="H38" s="6">
        <f t="shared" si="2"/>
        <v>411.20000000000005</v>
      </c>
      <c r="I38" s="5">
        <v>0.25</v>
      </c>
      <c r="J38" s="6">
        <f t="shared" si="9"/>
        <v>102.80000000000001</v>
      </c>
      <c r="L38" s="6">
        <f t="shared" si="10"/>
        <v>264.5</v>
      </c>
      <c r="M38" s="6">
        <f aca="true" t="shared" si="13" ref="M38:M45">L38*B38</f>
        <v>529</v>
      </c>
    </row>
    <row r="39" spans="2:13" s="21" customFormat="1" ht="45">
      <c r="B39" s="5">
        <v>2</v>
      </c>
      <c r="C39" s="1" t="s">
        <v>225</v>
      </c>
      <c r="D39" s="5">
        <v>28</v>
      </c>
      <c r="E39" s="6">
        <f t="shared" si="12"/>
        <v>16.8</v>
      </c>
      <c r="F39" s="1">
        <v>551</v>
      </c>
      <c r="G39" s="5">
        <v>0.4</v>
      </c>
      <c r="H39" s="6">
        <f t="shared" si="2"/>
        <v>440.8</v>
      </c>
      <c r="I39" s="5">
        <v>0.25</v>
      </c>
      <c r="J39" s="6">
        <f t="shared" si="9"/>
        <v>110.2</v>
      </c>
      <c r="L39" s="6">
        <f t="shared" si="10"/>
        <v>283.90000000000003</v>
      </c>
      <c r="M39" s="6">
        <f t="shared" si="13"/>
        <v>567.8000000000001</v>
      </c>
    </row>
    <row r="40" spans="2:13" s="21" customFormat="1" ht="45">
      <c r="B40" s="5">
        <v>2</v>
      </c>
      <c r="C40" s="1" t="s">
        <v>64</v>
      </c>
      <c r="D40" s="5">
        <v>41</v>
      </c>
      <c r="E40" s="6">
        <f t="shared" si="12"/>
        <v>24.599999999999998</v>
      </c>
      <c r="F40" s="1">
        <v>1119</v>
      </c>
      <c r="G40" s="5">
        <v>0.4</v>
      </c>
      <c r="H40" s="6">
        <f t="shared" si="2"/>
        <v>895.2</v>
      </c>
      <c r="I40" s="5">
        <v>0.25</v>
      </c>
      <c r="J40" s="6">
        <f t="shared" si="9"/>
        <v>223.8</v>
      </c>
      <c r="L40" s="6">
        <f t="shared" si="10"/>
        <v>571.8000000000001</v>
      </c>
      <c r="M40" s="6">
        <f t="shared" si="13"/>
        <v>1143.6000000000001</v>
      </c>
    </row>
    <row r="41" spans="2:13" s="21" customFormat="1" ht="45">
      <c r="B41" s="5">
        <v>2</v>
      </c>
      <c r="C41" s="1" t="s">
        <v>65</v>
      </c>
      <c r="D41" s="5">
        <v>90</v>
      </c>
      <c r="E41" s="6">
        <f t="shared" si="12"/>
        <v>54</v>
      </c>
      <c r="F41" s="1">
        <v>1414</v>
      </c>
      <c r="G41" s="5">
        <v>0.4</v>
      </c>
      <c r="H41" s="6">
        <f t="shared" si="2"/>
        <v>1131.2</v>
      </c>
      <c r="I41" s="5">
        <v>0.25</v>
      </c>
      <c r="J41" s="6">
        <f t="shared" si="9"/>
        <v>282.8</v>
      </c>
      <c r="L41" s="6">
        <f t="shared" si="10"/>
        <v>734</v>
      </c>
      <c r="M41" s="6">
        <f t="shared" si="13"/>
        <v>1468</v>
      </c>
    </row>
    <row r="42" spans="2:13" s="21" customFormat="1" ht="45">
      <c r="B42" s="5">
        <v>2</v>
      </c>
      <c r="C42" s="1" t="s">
        <v>66</v>
      </c>
      <c r="D42" s="5">
        <v>130</v>
      </c>
      <c r="E42" s="6">
        <f t="shared" si="12"/>
        <v>78</v>
      </c>
      <c r="F42" s="1">
        <v>1703</v>
      </c>
      <c r="G42" s="5">
        <v>0.4</v>
      </c>
      <c r="H42" s="6">
        <f t="shared" si="2"/>
        <v>1362.4</v>
      </c>
      <c r="I42" s="5">
        <v>0.25</v>
      </c>
      <c r="J42" s="6">
        <f t="shared" si="9"/>
        <v>340.6</v>
      </c>
      <c r="L42" s="6">
        <f t="shared" si="10"/>
        <v>890.5</v>
      </c>
      <c r="M42" s="6">
        <f t="shared" si="13"/>
        <v>1781</v>
      </c>
    </row>
    <row r="43" spans="2:13" s="21" customFormat="1" ht="45">
      <c r="B43" s="5">
        <v>2</v>
      </c>
      <c r="C43" s="1" t="s">
        <v>58</v>
      </c>
      <c r="D43" s="5">
        <v>300</v>
      </c>
      <c r="E43" s="6">
        <f t="shared" si="12"/>
        <v>180</v>
      </c>
      <c r="F43" s="1">
        <v>3274</v>
      </c>
      <c r="G43" s="5">
        <v>0.4</v>
      </c>
      <c r="H43" s="6">
        <f t="shared" si="2"/>
        <v>2619.2000000000003</v>
      </c>
      <c r="I43" s="5">
        <v>0.25</v>
      </c>
      <c r="J43" s="6">
        <f t="shared" si="9"/>
        <v>654.8000000000001</v>
      </c>
      <c r="L43" s="6">
        <f t="shared" si="10"/>
        <v>1727.0000000000002</v>
      </c>
      <c r="M43" s="6">
        <f t="shared" si="13"/>
        <v>3454.0000000000005</v>
      </c>
    </row>
    <row r="44" spans="2:13" s="21" customFormat="1" ht="45">
      <c r="B44" s="5">
        <v>2</v>
      </c>
      <c r="C44" s="1" t="s">
        <v>67</v>
      </c>
      <c r="D44" s="5">
        <v>450</v>
      </c>
      <c r="E44" s="6">
        <f t="shared" si="12"/>
        <v>270</v>
      </c>
      <c r="F44" s="1">
        <v>4754</v>
      </c>
      <c r="G44" s="5">
        <v>0.4</v>
      </c>
      <c r="H44" s="6">
        <f t="shared" si="2"/>
        <v>3803.2000000000003</v>
      </c>
      <c r="I44" s="5">
        <v>0.25</v>
      </c>
      <c r="J44" s="6">
        <f t="shared" si="9"/>
        <v>950.8000000000001</v>
      </c>
      <c r="L44" s="6">
        <f t="shared" si="10"/>
        <v>2512</v>
      </c>
      <c r="M44" s="6">
        <f t="shared" si="13"/>
        <v>5024</v>
      </c>
    </row>
    <row r="45" spans="2:13" s="21" customFormat="1" ht="45">
      <c r="B45" s="5">
        <v>2</v>
      </c>
      <c r="C45" s="1" t="s">
        <v>68</v>
      </c>
      <c r="D45" s="5">
        <v>860</v>
      </c>
      <c r="E45" s="6">
        <f t="shared" si="12"/>
        <v>516</v>
      </c>
      <c r="F45" s="1">
        <v>7771</v>
      </c>
      <c r="G45" s="5">
        <v>0.4</v>
      </c>
      <c r="H45" s="6">
        <f t="shared" si="2"/>
        <v>6216.8</v>
      </c>
      <c r="I45" s="5">
        <v>0.25</v>
      </c>
      <c r="J45" s="6">
        <f t="shared" si="9"/>
        <v>1554.2</v>
      </c>
      <c r="L45" s="6">
        <f t="shared" si="10"/>
        <v>4143.5</v>
      </c>
      <c r="M45" s="6">
        <f t="shared" si="13"/>
        <v>8287</v>
      </c>
    </row>
    <row r="46" spans="2:13" s="1" customFormat="1" ht="15.75">
      <c r="B46" s="5"/>
      <c r="C46" s="7" t="s">
        <v>34</v>
      </c>
      <c r="E46" s="6"/>
      <c r="G46" s="22"/>
      <c r="H46" s="6"/>
      <c r="I46" s="5"/>
      <c r="J46" s="6"/>
      <c r="L46" s="6"/>
      <c r="M46" s="6"/>
    </row>
    <row r="47" spans="1:13" s="2" customFormat="1" ht="45">
      <c r="A47" s="5"/>
      <c r="B47" s="5">
        <v>1</v>
      </c>
      <c r="C47" s="2" t="s">
        <v>506</v>
      </c>
      <c r="D47" s="5">
        <v>89</v>
      </c>
      <c r="E47" s="6">
        <f aca="true" t="shared" si="14" ref="E47:E58">B47*(D47*0.3)</f>
        <v>26.7</v>
      </c>
      <c r="F47" s="2">
        <v>1037.4</v>
      </c>
      <c r="G47" s="15">
        <v>0.4</v>
      </c>
      <c r="H47" s="6">
        <f t="shared" si="2"/>
        <v>414.96000000000004</v>
      </c>
      <c r="I47" s="5">
        <v>0.25</v>
      </c>
      <c r="J47" s="6">
        <f aca="true" t="shared" si="15" ref="J47:J69">(H47*I47)</f>
        <v>103.74000000000001</v>
      </c>
      <c r="K47" s="5"/>
      <c r="L47" s="6">
        <f aca="true" t="shared" si="16" ref="L47:L79">(B47*K47+E47+H47+J47)/B47</f>
        <v>545.4000000000001</v>
      </c>
      <c r="M47" s="6">
        <f aca="true" t="shared" si="17" ref="M47:M60">L47*B47</f>
        <v>545.4000000000001</v>
      </c>
    </row>
    <row r="48" spans="1:13" s="2" customFormat="1" ht="45">
      <c r="A48" s="5"/>
      <c r="B48" s="5">
        <v>1</v>
      </c>
      <c r="C48" s="2" t="s">
        <v>507</v>
      </c>
      <c r="D48" s="5">
        <v>126</v>
      </c>
      <c r="E48" s="6">
        <f t="shared" si="14"/>
        <v>37.8</v>
      </c>
      <c r="F48" s="2">
        <v>1187.5</v>
      </c>
      <c r="G48" s="15">
        <v>0.4</v>
      </c>
      <c r="H48" s="6">
        <f t="shared" si="2"/>
        <v>475</v>
      </c>
      <c r="I48" s="5">
        <v>0.25</v>
      </c>
      <c r="J48" s="6">
        <f t="shared" si="15"/>
        <v>118.75</v>
      </c>
      <c r="K48" s="5"/>
      <c r="L48" s="6">
        <f t="shared" si="16"/>
        <v>631.55</v>
      </c>
      <c r="M48" s="6">
        <f t="shared" si="17"/>
        <v>631.55</v>
      </c>
    </row>
    <row r="49" spans="1:13" s="2" customFormat="1" ht="45">
      <c r="A49" s="5"/>
      <c r="B49" s="5">
        <v>1</v>
      </c>
      <c r="C49" s="2" t="s">
        <v>508</v>
      </c>
      <c r="D49" s="5">
        <v>130</v>
      </c>
      <c r="E49" s="6">
        <f t="shared" si="14"/>
        <v>39</v>
      </c>
      <c r="F49" s="2">
        <v>1800.25</v>
      </c>
      <c r="G49" s="15">
        <v>0.4</v>
      </c>
      <c r="H49" s="6">
        <f t="shared" si="2"/>
        <v>720.1</v>
      </c>
      <c r="I49" s="5">
        <v>0.25</v>
      </c>
      <c r="J49" s="6">
        <f t="shared" si="15"/>
        <v>180.025</v>
      </c>
      <c r="K49" s="5"/>
      <c r="L49" s="6">
        <f t="shared" si="16"/>
        <v>939.125</v>
      </c>
      <c r="M49" s="6">
        <f t="shared" si="17"/>
        <v>939.125</v>
      </c>
    </row>
    <row r="50" spans="1:13" s="2" customFormat="1" ht="60">
      <c r="A50" s="5"/>
      <c r="B50" s="5">
        <v>1</v>
      </c>
      <c r="C50" s="2" t="s">
        <v>335</v>
      </c>
      <c r="D50" s="5">
        <v>169</v>
      </c>
      <c r="E50" s="6">
        <f t="shared" si="14"/>
        <v>50.699999999999996</v>
      </c>
      <c r="F50" s="2">
        <v>2781.6</v>
      </c>
      <c r="G50" s="15">
        <v>0.4</v>
      </c>
      <c r="H50" s="6">
        <f t="shared" si="2"/>
        <v>1112.64</v>
      </c>
      <c r="I50" s="5">
        <v>0.25</v>
      </c>
      <c r="J50" s="6">
        <f t="shared" si="15"/>
        <v>278.16</v>
      </c>
      <c r="K50" s="5"/>
      <c r="L50" s="6">
        <f t="shared" si="16"/>
        <v>1441.5000000000002</v>
      </c>
      <c r="M50" s="6">
        <f t="shared" si="17"/>
        <v>1441.5000000000002</v>
      </c>
    </row>
    <row r="51" spans="1:13" s="2" customFormat="1" ht="60">
      <c r="A51" s="5"/>
      <c r="B51" s="5">
        <v>1</v>
      </c>
      <c r="C51" s="2" t="s">
        <v>336</v>
      </c>
      <c r="D51" s="5">
        <v>226</v>
      </c>
      <c r="E51" s="6">
        <f t="shared" si="14"/>
        <v>67.8</v>
      </c>
      <c r="F51" s="2">
        <v>3617.6</v>
      </c>
      <c r="G51" s="15">
        <v>0.4</v>
      </c>
      <c r="H51" s="6">
        <f t="shared" si="2"/>
        <v>1447.04</v>
      </c>
      <c r="I51" s="5">
        <v>0.25</v>
      </c>
      <c r="J51" s="6">
        <f t="shared" si="15"/>
        <v>361.76</v>
      </c>
      <c r="K51" s="5"/>
      <c r="L51" s="6">
        <f t="shared" si="16"/>
        <v>1876.6</v>
      </c>
      <c r="M51" s="6">
        <f t="shared" si="17"/>
        <v>1876.6</v>
      </c>
    </row>
    <row r="52" spans="1:13" s="2" customFormat="1" ht="60">
      <c r="A52" s="5"/>
      <c r="B52" s="5">
        <v>1</v>
      </c>
      <c r="C52" s="2" t="s">
        <v>130</v>
      </c>
      <c r="D52" s="5">
        <v>279</v>
      </c>
      <c r="E52" s="6">
        <f t="shared" si="14"/>
        <v>83.7</v>
      </c>
      <c r="F52" s="2">
        <v>4346.25</v>
      </c>
      <c r="G52" s="15">
        <v>0.4</v>
      </c>
      <c r="H52" s="6">
        <f t="shared" si="2"/>
        <v>1738.5</v>
      </c>
      <c r="I52" s="5">
        <v>0.25</v>
      </c>
      <c r="J52" s="6">
        <f t="shared" si="15"/>
        <v>434.625</v>
      </c>
      <c r="K52" s="5"/>
      <c r="L52" s="6">
        <f t="shared" si="16"/>
        <v>2256.825</v>
      </c>
      <c r="M52" s="6">
        <f t="shared" si="17"/>
        <v>2256.825</v>
      </c>
    </row>
    <row r="53" spans="1:13" s="2" customFormat="1" ht="61.5" customHeight="1">
      <c r="A53" s="5"/>
      <c r="B53" s="5">
        <v>1</v>
      </c>
      <c r="C53" s="2" t="s">
        <v>510</v>
      </c>
      <c r="D53" s="5">
        <v>409</v>
      </c>
      <c r="E53" s="6">
        <f t="shared" si="14"/>
        <v>122.69999999999999</v>
      </c>
      <c r="F53" s="2">
        <v>6497.05</v>
      </c>
      <c r="G53" s="15">
        <v>0.4</v>
      </c>
      <c r="H53" s="6">
        <f t="shared" si="2"/>
        <v>2598.82</v>
      </c>
      <c r="I53" s="5">
        <v>0.25</v>
      </c>
      <c r="J53" s="6">
        <f t="shared" si="15"/>
        <v>649.705</v>
      </c>
      <c r="K53" s="5"/>
      <c r="L53" s="6">
        <f t="shared" si="16"/>
        <v>3371.225</v>
      </c>
      <c r="M53" s="6">
        <f t="shared" si="17"/>
        <v>3371.225</v>
      </c>
    </row>
    <row r="54" spans="1:13" s="2" customFormat="1" ht="60">
      <c r="A54" s="5"/>
      <c r="B54" s="5">
        <v>1</v>
      </c>
      <c r="C54" s="2" t="s">
        <v>511</v>
      </c>
      <c r="D54" s="5">
        <v>693</v>
      </c>
      <c r="E54" s="6">
        <f t="shared" si="14"/>
        <v>207.9</v>
      </c>
      <c r="F54" s="2">
        <v>10211.55</v>
      </c>
      <c r="G54" s="15">
        <v>0.4</v>
      </c>
      <c r="H54" s="6">
        <f t="shared" si="2"/>
        <v>4084.62</v>
      </c>
      <c r="I54" s="5">
        <v>0.25</v>
      </c>
      <c r="J54" s="6">
        <f t="shared" si="15"/>
        <v>1021.155</v>
      </c>
      <c r="K54" s="5"/>
      <c r="L54" s="6">
        <f t="shared" si="16"/>
        <v>5313.674999999999</v>
      </c>
      <c r="M54" s="6">
        <f t="shared" si="17"/>
        <v>5313.674999999999</v>
      </c>
    </row>
    <row r="55" spans="1:13" s="2" customFormat="1" ht="60">
      <c r="A55" s="5"/>
      <c r="B55" s="5">
        <v>1</v>
      </c>
      <c r="C55" s="2" t="s">
        <v>512</v>
      </c>
      <c r="D55" s="5">
        <v>1055</v>
      </c>
      <c r="E55" s="6">
        <f t="shared" si="14"/>
        <v>316.5</v>
      </c>
      <c r="F55" s="2">
        <v>14661.35</v>
      </c>
      <c r="G55" s="15">
        <v>0.4</v>
      </c>
      <c r="H55" s="6">
        <f t="shared" si="2"/>
        <v>5864.540000000001</v>
      </c>
      <c r="I55" s="5">
        <v>0.25</v>
      </c>
      <c r="J55" s="6">
        <f t="shared" si="15"/>
        <v>1466.1350000000002</v>
      </c>
      <c r="K55" s="5"/>
      <c r="L55" s="6">
        <f t="shared" si="16"/>
        <v>7647.175000000001</v>
      </c>
      <c r="M55" s="6">
        <f t="shared" si="17"/>
        <v>7647.175000000001</v>
      </c>
    </row>
    <row r="56" spans="1:13" s="2" customFormat="1" ht="60">
      <c r="A56" s="5"/>
      <c r="B56" s="5">
        <v>1</v>
      </c>
      <c r="C56" s="2" t="s">
        <v>129</v>
      </c>
      <c r="D56" s="5">
        <v>2200</v>
      </c>
      <c r="E56" s="6">
        <f t="shared" si="14"/>
        <v>660</v>
      </c>
      <c r="F56" s="2">
        <v>26913.5</v>
      </c>
      <c r="G56" s="15">
        <v>0.4</v>
      </c>
      <c r="H56" s="6">
        <f t="shared" si="2"/>
        <v>10765.400000000001</v>
      </c>
      <c r="I56" s="5">
        <v>0.25</v>
      </c>
      <c r="J56" s="6">
        <f t="shared" si="15"/>
        <v>2691.3500000000004</v>
      </c>
      <c r="K56" s="5"/>
      <c r="L56" s="6">
        <f t="shared" si="16"/>
        <v>14116.750000000002</v>
      </c>
      <c r="M56" s="6">
        <f t="shared" si="17"/>
        <v>14116.750000000002</v>
      </c>
    </row>
    <row r="57" spans="1:13" s="2" customFormat="1" ht="60">
      <c r="A57" s="5"/>
      <c r="B57" s="5">
        <v>1</v>
      </c>
      <c r="C57" s="2" t="s">
        <v>514</v>
      </c>
      <c r="D57" s="5">
        <v>4300</v>
      </c>
      <c r="E57" s="6">
        <f t="shared" si="14"/>
        <v>1290</v>
      </c>
      <c r="F57" s="2">
        <v>28420.2</v>
      </c>
      <c r="G57" s="15">
        <v>0.4</v>
      </c>
      <c r="H57" s="6">
        <f t="shared" si="2"/>
        <v>11368.080000000002</v>
      </c>
      <c r="I57" s="5">
        <v>0.25</v>
      </c>
      <c r="J57" s="6">
        <f t="shared" si="15"/>
        <v>2842.0200000000004</v>
      </c>
      <c r="K57" s="5"/>
      <c r="L57" s="6">
        <f t="shared" si="16"/>
        <v>15500.100000000002</v>
      </c>
      <c r="M57" s="6">
        <f t="shared" si="17"/>
        <v>15500.100000000002</v>
      </c>
    </row>
    <row r="58" spans="1:13" s="2" customFormat="1" ht="60">
      <c r="A58" s="5"/>
      <c r="B58" s="5">
        <v>1</v>
      </c>
      <c r="C58" s="2" t="s">
        <v>515</v>
      </c>
      <c r="D58" s="5">
        <v>4900</v>
      </c>
      <c r="E58" s="6">
        <f t="shared" si="14"/>
        <v>1470</v>
      </c>
      <c r="F58" s="2">
        <v>44452.4</v>
      </c>
      <c r="G58" s="5">
        <v>0.4</v>
      </c>
      <c r="H58" s="6">
        <f t="shared" si="2"/>
        <v>17780.960000000003</v>
      </c>
      <c r="I58" s="5">
        <v>0.25</v>
      </c>
      <c r="J58" s="6">
        <f t="shared" si="15"/>
        <v>4445.240000000001</v>
      </c>
      <c r="K58" s="5"/>
      <c r="L58" s="6">
        <f t="shared" si="16"/>
        <v>23696.200000000004</v>
      </c>
      <c r="M58" s="6">
        <f t="shared" si="17"/>
        <v>23696.200000000004</v>
      </c>
    </row>
    <row r="59" spans="1:13" s="2" customFormat="1" ht="30">
      <c r="A59" s="5"/>
      <c r="B59" s="5">
        <v>1</v>
      </c>
      <c r="C59" s="2" t="s">
        <v>31</v>
      </c>
      <c r="D59" s="5">
        <v>10</v>
      </c>
      <c r="E59" s="6">
        <f>B59*(D59*0.9)</f>
        <v>9</v>
      </c>
      <c r="F59" s="2">
        <v>126</v>
      </c>
      <c r="G59" s="5">
        <v>0.4</v>
      </c>
      <c r="H59" s="6">
        <f t="shared" si="2"/>
        <v>50.400000000000006</v>
      </c>
      <c r="I59" s="5">
        <v>0.3</v>
      </c>
      <c r="J59" s="6">
        <f t="shared" si="15"/>
        <v>15.120000000000001</v>
      </c>
      <c r="K59" s="5"/>
      <c r="L59" s="6">
        <f t="shared" si="16"/>
        <v>74.52000000000001</v>
      </c>
      <c r="M59" s="6">
        <f t="shared" si="17"/>
        <v>74.52000000000001</v>
      </c>
    </row>
    <row r="60" spans="1:13" s="2" customFormat="1" ht="45">
      <c r="A60" s="5"/>
      <c r="B60" s="5">
        <v>1</v>
      </c>
      <c r="C60" s="2" t="s">
        <v>36</v>
      </c>
      <c r="D60" s="5">
        <v>20</v>
      </c>
      <c r="E60" s="6">
        <f>B60*(D60*0.3)</f>
        <v>6</v>
      </c>
      <c r="F60" s="2">
        <v>168</v>
      </c>
      <c r="G60" s="5">
        <v>0.4</v>
      </c>
      <c r="H60" s="6">
        <f t="shared" si="2"/>
        <v>67.2</v>
      </c>
      <c r="I60" s="5">
        <v>0.4</v>
      </c>
      <c r="J60" s="6">
        <f t="shared" si="15"/>
        <v>26.880000000000003</v>
      </c>
      <c r="K60" s="5"/>
      <c r="L60" s="6">
        <f t="shared" si="16"/>
        <v>100.08000000000001</v>
      </c>
      <c r="M60" s="6">
        <f t="shared" si="17"/>
        <v>100.08000000000001</v>
      </c>
    </row>
    <row r="61" spans="1:13" s="2" customFormat="1" ht="15.75">
      <c r="A61" s="5"/>
      <c r="B61" s="5"/>
      <c r="C61" s="7" t="s">
        <v>69</v>
      </c>
      <c r="D61" s="5"/>
      <c r="E61" s="6"/>
      <c r="G61" s="5"/>
      <c r="H61" s="6"/>
      <c r="I61" s="5"/>
      <c r="J61" s="6"/>
      <c r="K61" s="5"/>
      <c r="L61" s="6"/>
      <c r="M61" s="6"/>
    </row>
    <row r="62" spans="1:13" s="2" customFormat="1" ht="45" customHeight="1">
      <c r="A62" s="5"/>
      <c r="B62" s="5">
        <v>1</v>
      </c>
      <c r="C62" s="2" t="s">
        <v>516</v>
      </c>
      <c r="D62" s="5">
        <v>83</v>
      </c>
      <c r="E62" s="6">
        <f aca="true" t="shared" si="18" ref="E62:E69">B62*(D62*0.3)</f>
        <v>24.9</v>
      </c>
      <c r="F62" s="2">
        <v>851.1</v>
      </c>
      <c r="G62" s="5">
        <v>0.4</v>
      </c>
      <c r="H62" s="6">
        <f t="shared" si="2"/>
        <v>340.44000000000005</v>
      </c>
      <c r="I62" s="5">
        <v>0.25</v>
      </c>
      <c r="J62" s="6">
        <f t="shared" si="15"/>
        <v>85.11000000000001</v>
      </c>
      <c r="K62" s="5"/>
      <c r="L62" s="6">
        <f t="shared" si="16"/>
        <v>450.45000000000005</v>
      </c>
      <c r="M62" s="6">
        <f aca="true" t="shared" si="19" ref="M62:M79">L62*B62</f>
        <v>450.45000000000005</v>
      </c>
    </row>
    <row r="63" spans="1:13" s="2" customFormat="1" ht="44.25" customHeight="1">
      <c r="A63" s="5"/>
      <c r="B63" s="5">
        <v>1</v>
      </c>
      <c r="C63" s="2" t="s">
        <v>517</v>
      </c>
      <c r="D63" s="5">
        <v>120</v>
      </c>
      <c r="E63" s="6">
        <f t="shared" si="18"/>
        <v>36</v>
      </c>
      <c r="F63" s="2">
        <v>1110.55</v>
      </c>
      <c r="G63" s="5">
        <v>0.4</v>
      </c>
      <c r="H63" s="6">
        <f t="shared" si="2"/>
        <v>444.22</v>
      </c>
      <c r="I63" s="5">
        <v>0.25</v>
      </c>
      <c r="J63" s="6">
        <f t="shared" si="15"/>
        <v>111.055</v>
      </c>
      <c r="K63" s="5"/>
      <c r="L63" s="6">
        <f t="shared" si="16"/>
        <v>591.2750000000001</v>
      </c>
      <c r="M63" s="6">
        <f t="shared" si="19"/>
        <v>591.2750000000001</v>
      </c>
    </row>
    <row r="64" spans="1:13" s="2" customFormat="1" ht="46.5" customHeight="1">
      <c r="A64" s="5"/>
      <c r="B64" s="5">
        <v>1</v>
      </c>
      <c r="C64" s="2" t="s">
        <v>518</v>
      </c>
      <c r="D64" s="5">
        <v>125</v>
      </c>
      <c r="E64" s="6">
        <f t="shared" si="18"/>
        <v>37.5</v>
      </c>
      <c r="F64" s="2">
        <v>1354.7</v>
      </c>
      <c r="G64" s="5">
        <v>0.4</v>
      </c>
      <c r="H64" s="6">
        <f t="shared" si="2"/>
        <v>541.88</v>
      </c>
      <c r="I64" s="5">
        <v>0.25</v>
      </c>
      <c r="J64" s="6">
        <f t="shared" si="15"/>
        <v>135.47</v>
      </c>
      <c r="K64" s="5"/>
      <c r="L64" s="6">
        <f t="shared" si="16"/>
        <v>714.85</v>
      </c>
      <c r="M64" s="6">
        <f t="shared" si="19"/>
        <v>714.85</v>
      </c>
    </row>
    <row r="65" spans="1:13" s="2" customFormat="1" ht="45.75" customHeight="1">
      <c r="A65" s="5"/>
      <c r="B65" s="5">
        <v>1</v>
      </c>
      <c r="C65" s="2" t="s">
        <v>337</v>
      </c>
      <c r="D65" s="5">
        <v>120</v>
      </c>
      <c r="E65" s="6">
        <f t="shared" si="18"/>
        <v>36</v>
      </c>
      <c r="F65" s="2">
        <v>2282.85</v>
      </c>
      <c r="G65" s="5">
        <v>0.4</v>
      </c>
      <c r="H65" s="6">
        <f t="shared" si="2"/>
        <v>913.14</v>
      </c>
      <c r="I65" s="5">
        <v>0.25</v>
      </c>
      <c r="J65" s="6">
        <f t="shared" si="15"/>
        <v>228.285</v>
      </c>
      <c r="K65" s="5"/>
      <c r="L65" s="6">
        <f t="shared" si="16"/>
        <v>1177.425</v>
      </c>
      <c r="M65" s="6">
        <f t="shared" si="19"/>
        <v>1177.425</v>
      </c>
    </row>
    <row r="66" spans="1:13" s="2" customFormat="1" ht="47.25" customHeight="1">
      <c r="A66" s="5"/>
      <c r="B66" s="5">
        <v>1</v>
      </c>
      <c r="C66" s="2" t="s">
        <v>338</v>
      </c>
      <c r="D66" s="5">
        <v>164</v>
      </c>
      <c r="E66" s="6">
        <f t="shared" si="18"/>
        <v>49.199999999999996</v>
      </c>
      <c r="F66" s="2">
        <v>3036.2</v>
      </c>
      <c r="G66" s="5">
        <v>0.4</v>
      </c>
      <c r="H66" s="6">
        <f t="shared" si="2"/>
        <v>1214.48</v>
      </c>
      <c r="I66" s="5">
        <v>0.25</v>
      </c>
      <c r="J66" s="6">
        <f t="shared" si="15"/>
        <v>303.62</v>
      </c>
      <c r="K66" s="5"/>
      <c r="L66" s="6">
        <f t="shared" si="16"/>
        <v>1567.3000000000002</v>
      </c>
      <c r="M66" s="6">
        <f t="shared" si="19"/>
        <v>1567.3000000000002</v>
      </c>
    </row>
    <row r="67" spans="1:13" s="2" customFormat="1" ht="46.5" customHeight="1">
      <c r="A67" s="5"/>
      <c r="B67" s="5">
        <v>1</v>
      </c>
      <c r="C67" s="2" t="s">
        <v>339</v>
      </c>
      <c r="D67" s="5">
        <v>217</v>
      </c>
      <c r="E67" s="6">
        <f t="shared" si="18"/>
        <v>65.1</v>
      </c>
      <c r="F67" s="2">
        <v>3652.75</v>
      </c>
      <c r="G67" s="5">
        <v>0.4</v>
      </c>
      <c r="H67" s="6">
        <f t="shared" si="2"/>
        <v>1461.1000000000001</v>
      </c>
      <c r="I67" s="5">
        <v>0.25</v>
      </c>
      <c r="J67" s="6">
        <f t="shared" si="15"/>
        <v>365.27500000000003</v>
      </c>
      <c r="K67" s="5"/>
      <c r="L67" s="6">
        <f t="shared" si="16"/>
        <v>1891.4750000000001</v>
      </c>
      <c r="M67" s="6">
        <f t="shared" si="19"/>
        <v>1891.4750000000001</v>
      </c>
    </row>
    <row r="68" spans="1:13" s="2" customFormat="1" ht="45.75" customHeight="1">
      <c r="A68" s="5"/>
      <c r="B68" s="5">
        <v>1</v>
      </c>
      <c r="C68" s="2" t="s">
        <v>519</v>
      </c>
      <c r="D68" s="5">
        <v>350</v>
      </c>
      <c r="E68" s="6">
        <f t="shared" si="18"/>
        <v>105</v>
      </c>
      <c r="F68" s="2">
        <v>4995.1</v>
      </c>
      <c r="G68" s="5">
        <v>0.4</v>
      </c>
      <c r="H68" s="6">
        <f t="shared" si="2"/>
        <v>1998.0400000000002</v>
      </c>
      <c r="I68" s="5">
        <v>0.25</v>
      </c>
      <c r="J68" s="6">
        <f t="shared" si="15"/>
        <v>499.51000000000005</v>
      </c>
      <c r="K68" s="5"/>
      <c r="L68" s="6">
        <f t="shared" si="16"/>
        <v>2602.55</v>
      </c>
      <c r="M68" s="6">
        <f t="shared" si="19"/>
        <v>2602.55</v>
      </c>
    </row>
    <row r="69" spans="1:13" s="2" customFormat="1" ht="44.25" customHeight="1">
      <c r="A69" s="5"/>
      <c r="B69" s="5">
        <v>1</v>
      </c>
      <c r="C69" s="2" t="s">
        <v>520</v>
      </c>
      <c r="D69" s="5">
        <v>523</v>
      </c>
      <c r="E69" s="6">
        <f t="shared" si="18"/>
        <v>156.9</v>
      </c>
      <c r="F69" s="2">
        <v>7574.35</v>
      </c>
      <c r="G69" s="5">
        <v>0.4</v>
      </c>
      <c r="H69" s="6">
        <f t="shared" si="2"/>
        <v>3029.7400000000002</v>
      </c>
      <c r="I69" s="5">
        <v>0.25</v>
      </c>
      <c r="J69" s="6">
        <f t="shared" si="15"/>
        <v>757.4350000000001</v>
      </c>
      <c r="K69" s="5"/>
      <c r="L69" s="6">
        <f t="shared" si="16"/>
        <v>3944.0750000000003</v>
      </c>
      <c r="M69" s="6">
        <f t="shared" si="19"/>
        <v>3944.0750000000003</v>
      </c>
    </row>
    <row r="70" spans="1:13" s="2" customFormat="1" ht="34.5" customHeight="1">
      <c r="A70" s="5"/>
      <c r="B70" s="5"/>
      <c r="C70" s="7" t="s">
        <v>157</v>
      </c>
      <c r="D70" s="5"/>
      <c r="E70" s="6"/>
      <c r="G70" s="5"/>
      <c r="H70" s="6"/>
      <c r="I70" s="5"/>
      <c r="J70" s="6"/>
      <c r="K70" s="5"/>
      <c r="L70" s="6"/>
      <c r="M70" s="6"/>
    </row>
    <row r="71" spans="2:13" s="21" customFormat="1" ht="30">
      <c r="B71" s="5">
        <v>1</v>
      </c>
      <c r="C71" s="2" t="s">
        <v>407</v>
      </c>
      <c r="D71" s="5">
        <v>80</v>
      </c>
      <c r="E71" s="6">
        <f>B71*(D71*0.23)</f>
        <v>18.400000000000002</v>
      </c>
      <c r="F71" s="2">
        <v>2838.6</v>
      </c>
      <c r="G71" s="5">
        <v>0.4</v>
      </c>
      <c r="H71" s="6">
        <f>B71*(F71*G71)</f>
        <v>1135.44</v>
      </c>
      <c r="I71" s="5">
        <v>0.25</v>
      </c>
      <c r="J71" s="6">
        <f>(H71*I71)</f>
        <v>283.86</v>
      </c>
      <c r="L71" s="6">
        <f t="shared" si="16"/>
        <v>1437.7000000000003</v>
      </c>
      <c r="M71" s="6">
        <f t="shared" si="19"/>
        <v>1437.7000000000003</v>
      </c>
    </row>
    <row r="72" spans="2:13" s="21" customFormat="1" ht="30">
      <c r="B72" s="5">
        <v>1</v>
      </c>
      <c r="C72" s="2" t="s">
        <v>495</v>
      </c>
      <c r="D72" s="5">
        <v>100</v>
      </c>
      <c r="E72" s="6">
        <f>B72*(D72*0.23)</f>
        <v>23</v>
      </c>
      <c r="F72" s="2">
        <v>3105.55</v>
      </c>
      <c r="G72" s="5">
        <v>0.4</v>
      </c>
      <c r="H72" s="6">
        <f>B72*(F72*G72)</f>
        <v>1242.2200000000003</v>
      </c>
      <c r="I72" s="5">
        <v>0.25</v>
      </c>
      <c r="J72" s="6">
        <f>(H72*I72)</f>
        <v>310.55500000000006</v>
      </c>
      <c r="L72" s="6">
        <f t="shared" si="16"/>
        <v>1575.7750000000003</v>
      </c>
      <c r="M72" s="6">
        <f t="shared" si="19"/>
        <v>1575.7750000000003</v>
      </c>
    </row>
    <row r="73" spans="2:13" s="21" customFormat="1" ht="30">
      <c r="B73" s="5">
        <v>1</v>
      </c>
      <c r="C73" s="2" t="s">
        <v>408</v>
      </c>
      <c r="D73" s="5">
        <v>120</v>
      </c>
      <c r="E73" s="6">
        <f aca="true" t="shared" si="20" ref="E73:E79">B73*(D73*0.23)</f>
        <v>27.6</v>
      </c>
      <c r="F73" s="2">
        <v>3843.7</v>
      </c>
      <c r="G73" s="5">
        <v>0.4</v>
      </c>
      <c r="H73" s="6">
        <f aca="true" t="shared" si="21" ref="H73:H79">B73*(F73*G73)</f>
        <v>1537.48</v>
      </c>
      <c r="I73" s="5">
        <v>0.25</v>
      </c>
      <c r="J73" s="6">
        <f aca="true" t="shared" si="22" ref="J73:J79">(H73*I73)</f>
        <v>384.37</v>
      </c>
      <c r="L73" s="6">
        <f t="shared" si="16"/>
        <v>1949.4499999999998</v>
      </c>
      <c r="M73" s="6">
        <f t="shared" si="19"/>
        <v>1949.4499999999998</v>
      </c>
    </row>
    <row r="74" spans="2:13" s="21" customFormat="1" ht="30">
      <c r="B74" s="5">
        <v>1</v>
      </c>
      <c r="C74" s="2" t="s">
        <v>409</v>
      </c>
      <c r="D74" s="5">
        <v>210</v>
      </c>
      <c r="E74" s="6">
        <f t="shared" si="20"/>
        <v>48.300000000000004</v>
      </c>
      <c r="F74" s="2">
        <v>4871.6</v>
      </c>
      <c r="G74" s="5">
        <v>0.4</v>
      </c>
      <c r="H74" s="6">
        <f t="shared" si="21"/>
        <v>1948.6400000000003</v>
      </c>
      <c r="I74" s="5">
        <v>0.25</v>
      </c>
      <c r="J74" s="6">
        <f t="shared" si="22"/>
        <v>487.1600000000001</v>
      </c>
      <c r="L74" s="6">
        <f t="shared" si="16"/>
        <v>2484.1000000000004</v>
      </c>
      <c r="M74" s="6">
        <f t="shared" si="19"/>
        <v>2484.1000000000004</v>
      </c>
    </row>
    <row r="75" spans="2:13" s="21" customFormat="1" ht="30">
      <c r="B75" s="5">
        <v>1</v>
      </c>
      <c r="C75" s="2" t="s">
        <v>410</v>
      </c>
      <c r="D75" s="5">
        <v>270</v>
      </c>
      <c r="E75" s="6">
        <f t="shared" si="20"/>
        <v>62.1</v>
      </c>
      <c r="F75" s="2">
        <v>7474.6</v>
      </c>
      <c r="G75" s="5">
        <v>0.4</v>
      </c>
      <c r="H75" s="6">
        <f t="shared" si="21"/>
        <v>2989.84</v>
      </c>
      <c r="I75" s="5">
        <v>0.25</v>
      </c>
      <c r="J75" s="6">
        <f t="shared" si="22"/>
        <v>747.46</v>
      </c>
      <c r="L75" s="6">
        <f t="shared" si="16"/>
        <v>3799.4</v>
      </c>
      <c r="M75" s="6">
        <f t="shared" si="19"/>
        <v>3799.4</v>
      </c>
    </row>
    <row r="76" spans="2:13" s="21" customFormat="1" ht="30">
      <c r="B76" s="5">
        <v>1</v>
      </c>
      <c r="C76" s="2" t="s">
        <v>411</v>
      </c>
      <c r="D76" s="5">
        <v>325</v>
      </c>
      <c r="E76" s="6">
        <f t="shared" si="20"/>
        <v>74.75</v>
      </c>
      <c r="F76" s="2">
        <v>10879.4</v>
      </c>
      <c r="G76" s="5">
        <v>0.4</v>
      </c>
      <c r="H76" s="6">
        <f t="shared" si="21"/>
        <v>4351.76</v>
      </c>
      <c r="I76" s="5">
        <v>0.25</v>
      </c>
      <c r="J76" s="6">
        <f t="shared" si="22"/>
        <v>1087.94</v>
      </c>
      <c r="L76" s="6">
        <f t="shared" si="16"/>
        <v>5514.450000000001</v>
      </c>
      <c r="M76" s="6">
        <f t="shared" si="19"/>
        <v>5514.450000000001</v>
      </c>
    </row>
    <row r="77" spans="2:13" s="21" customFormat="1" ht="30">
      <c r="B77" s="5">
        <v>1</v>
      </c>
      <c r="C77" s="2" t="s">
        <v>412</v>
      </c>
      <c r="D77" s="5">
        <v>640</v>
      </c>
      <c r="E77" s="6">
        <f t="shared" si="20"/>
        <v>147.20000000000002</v>
      </c>
      <c r="F77" s="2">
        <v>16217.45</v>
      </c>
      <c r="G77" s="5">
        <v>0.4</v>
      </c>
      <c r="H77" s="6">
        <f t="shared" si="21"/>
        <v>6486.9800000000005</v>
      </c>
      <c r="I77" s="5">
        <v>0.25</v>
      </c>
      <c r="J77" s="6">
        <f t="shared" si="22"/>
        <v>1621.7450000000001</v>
      </c>
      <c r="L77" s="6">
        <f t="shared" si="16"/>
        <v>8255.925000000001</v>
      </c>
      <c r="M77" s="6">
        <f t="shared" si="19"/>
        <v>8255.925000000001</v>
      </c>
    </row>
    <row r="78" spans="2:13" s="21" customFormat="1" ht="30">
      <c r="B78" s="5">
        <v>1</v>
      </c>
      <c r="C78" s="2" t="s">
        <v>413</v>
      </c>
      <c r="D78" s="5">
        <v>920</v>
      </c>
      <c r="E78" s="6">
        <f t="shared" si="20"/>
        <v>211.60000000000002</v>
      </c>
      <c r="F78" s="2">
        <v>25728.85</v>
      </c>
      <c r="G78" s="5">
        <v>0.4</v>
      </c>
      <c r="H78" s="6">
        <f t="shared" si="21"/>
        <v>10291.54</v>
      </c>
      <c r="I78" s="5">
        <v>0.25</v>
      </c>
      <c r="J78" s="6">
        <f t="shared" si="22"/>
        <v>2572.885</v>
      </c>
      <c r="L78" s="6">
        <f t="shared" si="16"/>
        <v>13076.025000000001</v>
      </c>
      <c r="M78" s="6">
        <f t="shared" si="19"/>
        <v>13076.025000000001</v>
      </c>
    </row>
    <row r="79" spans="2:13" s="21" customFormat="1" ht="30">
      <c r="B79" s="5">
        <v>1</v>
      </c>
      <c r="C79" s="2" t="s">
        <v>414</v>
      </c>
      <c r="D79" s="5">
        <v>1400</v>
      </c>
      <c r="E79" s="6">
        <f t="shared" si="20"/>
        <v>322</v>
      </c>
      <c r="F79" s="2">
        <v>32696.15</v>
      </c>
      <c r="G79" s="5">
        <v>0.4</v>
      </c>
      <c r="H79" s="6">
        <f t="shared" si="21"/>
        <v>13078.460000000001</v>
      </c>
      <c r="I79" s="5">
        <v>0.25</v>
      </c>
      <c r="J79" s="6">
        <f t="shared" si="22"/>
        <v>3269.6150000000002</v>
      </c>
      <c r="L79" s="6">
        <f t="shared" si="16"/>
        <v>16670.075</v>
      </c>
      <c r="M79" s="6">
        <f t="shared" si="19"/>
        <v>16670.075</v>
      </c>
    </row>
    <row r="80" spans="3:10" s="21" customFormat="1" ht="15">
      <c r="C80" s="2"/>
      <c r="E80" s="6"/>
      <c r="F80" s="2"/>
      <c r="G80" s="5"/>
      <c r="H80" s="6"/>
      <c r="I80" s="5"/>
      <c r="J80" s="6"/>
    </row>
    <row r="81" spans="2:13" s="21" customFormat="1" ht="45">
      <c r="B81" s="5">
        <v>1</v>
      </c>
      <c r="C81" s="2" t="s">
        <v>542</v>
      </c>
      <c r="D81" s="5">
        <v>80</v>
      </c>
      <c r="E81" s="6">
        <f>B81*(D81*0.23)</f>
        <v>18.400000000000002</v>
      </c>
      <c r="F81" s="2">
        <v>2280.95</v>
      </c>
      <c r="G81" s="5">
        <v>0.4</v>
      </c>
      <c r="H81" s="6">
        <f>B81*(F81*G81)</f>
        <v>912.38</v>
      </c>
      <c r="I81" s="5">
        <v>0.25</v>
      </c>
      <c r="J81" s="6">
        <f>(H81*I81)</f>
        <v>228.095</v>
      </c>
      <c r="L81" s="6">
        <f aca="true" t="shared" si="23" ref="L81:L89">(B81*K81+E81+H81+J81)/B81</f>
        <v>1158.875</v>
      </c>
      <c r="M81" s="6">
        <f aca="true" t="shared" si="24" ref="M81:M89">L81*B81</f>
        <v>1158.875</v>
      </c>
    </row>
    <row r="82" spans="2:13" s="21" customFormat="1" ht="45">
      <c r="B82" s="5">
        <v>1</v>
      </c>
      <c r="C82" s="2" t="s">
        <v>543</v>
      </c>
      <c r="D82" s="5">
        <v>100</v>
      </c>
      <c r="E82" s="6">
        <f>B82*(D82*0.23)</f>
        <v>23</v>
      </c>
      <c r="F82" s="2">
        <v>2415.85</v>
      </c>
      <c r="G82" s="5">
        <v>0.4</v>
      </c>
      <c r="H82" s="6">
        <f>B82*(F82*G82)</f>
        <v>966.34</v>
      </c>
      <c r="I82" s="5">
        <v>0.25</v>
      </c>
      <c r="J82" s="6">
        <f>(H82*I82)</f>
        <v>241.585</v>
      </c>
      <c r="L82" s="6">
        <f t="shared" si="23"/>
        <v>1230.925</v>
      </c>
      <c r="M82" s="6">
        <f t="shared" si="24"/>
        <v>1230.925</v>
      </c>
    </row>
    <row r="83" spans="2:13" s="21" customFormat="1" ht="45">
      <c r="B83" s="5">
        <v>1</v>
      </c>
      <c r="C83" s="2" t="s">
        <v>544</v>
      </c>
      <c r="D83" s="5">
        <v>120</v>
      </c>
      <c r="E83" s="6">
        <f aca="true" t="shared" si="25" ref="E83:E89">B83*(D83*0.23)</f>
        <v>27.6</v>
      </c>
      <c r="F83" s="2">
        <v>3154.95</v>
      </c>
      <c r="G83" s="5">
        <v>0.4</v>
      </c>
      <c r="H83" s="6">
        <f aca="true" t="shared" si="26" ref="H83:H89">B83*(F83*G83)</f>
        <v>1261.98</v>
      </c>
      <c r="I83" s="5">
        <v>0.25</v>
      </c>
      <c r="J83" s="6">
        <f aca="true" t="shared" si="27" ref="J83:J89">(H83*I83)</f>
        <v>315.495</v>
      </c>
      <c r="L83" s="6">
        <f t="shared" si="23"/>
        <v>1605.0749999999998</v>
      </c>
      <c r="M83" s="6">
        <f t="shared" si="24"/>
        <v>1605.0749999999998</v>
      </c>
    </row>
    <row r="84" spans="2:13" s="21" customFormat="1" ht="45">
      <c r="B84" s="5">
        <v>1</v>
      </c>
      <c r="C84" s="2" t="s">
        <v>545</v>
      </c>
      <c r="D84" s="5">
        <v>210</v>
      </c>
      <c r="E84" s="6">
        <f t="shared" si="25"/>
        <v>48.300000000000004</v>
      </c>
      <c r="F84" s="2">
        <v>3832.3</v>
      </c>
      <c r="G84" s="5">
        <v>0.4</v>
      </c>
      <c r="H84" s="6">
        <f t="shared" si="26"/>
        <v>1532.92</v>
      </c>
      <c r="I84" s="5">
        <v>0.25</v>
      </c>
      <c r="J84" s="6">
        <f t="shared" si="27"/>
        <v>383.23</v>
      </c>
      <c r="L84" s="6">
        <f t="shared" si="23"/>
        <v>1964.45</v>
      </c>
      <c r="M84" s="6">
        <f t="shared" si="24"/>
        <v>1964.45</v>
      </c>
    </row>
    <row r="85" spans="2:13" s="21" customFormat="1" ht="45">
      <c r="B85" s="5">
        <v>1</v>
      </c>
      <c r="C85" s="2" t="s">
        <v>546</v>
      </c>
      <c r="D85" s="5">
        <v>270</v>
      </c>
      <c r="E85" s="6">
        <f t="shared" si="25"/>
        <v>62.1</v>
      </c>
      <c r="F85" s="2">
        <v>5822.55</v>
      </c>
      <c r="G85" s="5">
        <v>0.4</v>
      </c>
      <c r="H85" s="6">
        <f t="shared" si="26"/>
        <v>2329.02</v>
      </c>
      <c r="I85" s="5">
        <v>0.25</v>
      </c>
      <c r="J85" s="6">
        <f t="shared" si="27"/>
        <v>582.255</v>
      </c>
      <c r="L85" s="6">
        <f t="shared" si="23"/>
        <v>2973.375</v>
      </c>
      <c r="M85" s="6">
        <f t="shared" si="24"/>
        <v>2973.375</v>
      </c>
    </row>
    <row r="86" spans="2:13" s="21" customFormat="1" ht="45">
      <c r="B86" s="5">
        <v>1</v>
      </c>
      <c r="C86" s="2" t="s">
        <v>547</v>
      </c>
      <c r="D86" s="5">
        <v>325</v>
      </c>
      <c r="E86" s="6">
        <f t="shared" si="25"/>
        <v>74.75</v>
      </c>
      <c r="F86" s="2">
        <v>8535.75</v>
      </c>
      <c r="G86" s="5">
        <v>0.4</v>
      </c>
      <c r="H86" s="6">
        <f t="shared" si="26"/>
        <v>3414.3</v>
      </c>
      <c r="I86" s="5">
        <v>0.25</v>
      </c>
      <c r="J86" s="6">
        <f t="shared" si="27"/>
        <v>853.575</v>
      </c>
      <c r="L86" s="6">
        <f t="shared" si="23"/>
        <v>4342.625</v>
      </c>
      <c r="M86" s="6">
        <f t="shared" si="24"/>
        <v>4342.625</v>
      </c>
    </row>
    <row r="87" spans="2:13" s="21" customFormat="1" ht="45">
      <c r="B87" s="5">
        <v>1</v>
      </c>
      <c r="C87" s="2" t="s">
        <v>548</v>
      </c>
      <c r="D87" s="5">
        <v>640</v>
      </c>
      <c r="E87" s="6">
        <f t="shared" si="25"/>
        <v>147.20000000000002</v>
      </c>
      <c r="F87" s="2">
        <v>12717.65</v>
      </c>
      <c r="G87" s="5">
        <v>0.4</v>
      </c>
      <c r="H87" s="6">
        <f t="shared" si="26"/>
        <v>5087.06</v>
      </c>
      <c r="I87" s="5">
        <v>0.25</v>
      </c>
      <c r="J87" s="6">
        <f t="shared" si="27"/>
        <v>1271.765</v>
      </c>
      <c r="L87" s="6">
        <f t="shared" si="23"/>
        <v>6506.025000000001</v>
      </c>
      <c r="M87" s="6">
        <f t="shared" si="24"/>
        <v>6506.025000000001</v>
      </c>
    </row>
    <row r="88" spans="2:13" s="21" customFormat="1" ht="45">
      <c r="B88" s="5">
        <v>1</v>
      </c>
      <c r="C88" s="2" t="s">
        <v>549</v>
      </c>
      <c r="D88" s="5">
        <v>920</v>
      </c>
      <c r="E88" s="6">
        <f t="shared" si="25"/>
        <v>211.60000000000002</v>
      </c>
      <c r="F88" s="2">
        <v>19912</v>
      </c>
      <c r="G88" s="5">
        <v>0.4</v>
      </c>
      <c r="H88" s="6">
        <f t="shared" si="26"/>
        <v>7964.8</v>
      </c>
      <c r="I88" s="5">
        <v>0.25</v>
      </c>
      <c r="J88" s="6">
        <f t="shared" si="27"/>
        <v>1991.2</v>
      </c>
      <c r="L88" s="6">
        <f t="shared" si="23"/>
        <v>10167.6</v>
      </c>
      <c r="M88" s="6">
        <f t="shared" si="24"/>
        <v>10167.6</v>
      </c>
    </row>
    <row r="89" spans="2:13" s="21" customFormat="1" ht="45">
      <c r="B89" s="5">
        <v>1</v>
      </c>
      <c r="C89" s="2" t="s">
        <v>550</v>
      </c>
      <c r="D89" s="5">
        <v>1400</v>
      </c>
      <c r="E89" s="6">
        <f t="shared" si="25"/>
        <v>322</v>
      </c>
      <c r="F89" s="2">
        <v>25436.25</v>
      </c>
      <c r="G89" s="5">
        <v>0.4</v>
      </c>
      <c r="H89" s="6">
        <f t="shared" si="26"/>
        <v>10174.5</v>
      </c>
      <c r="I89" s="5">
        <v>0.25</v>
      </c>
      <c r="J89" s="6">
        <f t="shared" si="27"/>
        <v>2543.625</v>
      </c>
      <c r="L89" s="6">
        <f t="shared" si="23"/>
        <v>13040.125</v>
      </c>
      <c r="M89" s="6">
        <f t="shared" si="24"/>
        <v>13040.125</v>
      </c>
    </row>
    <row r="90" spans="3:10" s="21" customFormat="1" ht="15">
      <c r="C90" s="2"/>
      <c r="E90" s="6">
        <f>B90*(D90*0.23)</f>
        <v>0</v>
      </c>
      <c r="F90" s="2"/>
      <c r="G90" s="5"/>
      <c r="H90" s="6">
        <f>B90*(F90*G90)</f>
        <v>0</v>
      </c>
      <c r="I90" s="5"/>
      <c r="J90" s="6">
        <f>(H90*I90)</f>
        <v>0</v>
      </c>
    </row>
    <row r="91" spans="3:10" s="21" customFormat="1" ht="15">
      <c r="C91" s="2"/>
      <c r="E91" s="6">
        <f>B91*(D91*0.23)</f>
        <v>0</v>
      </c>
      <c r="F91" s="2"/>
      <c r="G91" s="5"/>
      <c r="H91" s="6">
        <f>B91*(F91*G91)</f>
        <v>0</v>
      </c>
      <c r="I91" s="5"/>
      <c r="J91" s="6">
        <f>(H91*I91)</f>
        <v>0</v>
      </c>
    </row>
    <row r="92" spans="1:13" s="2" customFormat="1" ht="15.75">
      <c r="A92" s="5"/>
      <c r="B92" s="5"/>
      <c r="C92" s="7" t="s">
        <v>35</v>
      </c>
      <c r="D92" s="5"/>
      <c r="E92" s="6"/>
      <c r="G92" s="22"/>
      <c r="H92" s="6"/>
      <c r="I92" s="5"/>
      <c r="J92" s="6"/>
      <c r="K92" s="5"/>
      <c r="L92" s="6"/>
      <c r="M92" s="6"/>
    </row>
    <row r="93" spans="1:13" s="2" customFormat="1" ht="60">
      <c r="A93" s="5"/>
      <c r="B93" s="5">
        <v>1</v>
      </c>
      <c r="C93" s="2" t="s">
        <v>528</v>
      </c>
      <c r="D93" s="5">
        <v>37</v>
      </c>
      <c r="E93" s="6">
        <f>B93*(D93*0.3)</f>
        <v>11.1</v>
      </c>
      <c r="F93" s="2">
        <v>803.7</v>
      </c>
      <c r="G93" s="5">
        <v>0.4</v>
      </c>
      <c r="H93" s="6">
        <f t="shared" si="2"/>
        <v>321.48</v>
      </c>
      <c r="I93" s="5">
        <v>0.25</v>
      </c>
      <c r="J93" s="6">
        <f>(H93*I93)</f>
        <v>80.37</v>
      </c>
      <c r="K93" s="5"/>
      <c r="L93" s="6">
        <f aca="true" t="shared" si="28" ref="L93:L157">(B93*K93+E93+H93+J93)/B93</f>
        <v>412.95000000000005</v>
      </c>
      <c r="M93" s="6">
        <f>L93*B93</f>
        <v>412.95000000000005</v>
      </c>
    </row>
    <row r="94" spans="1:13" s="2" customFormat="1" ht="60">
      <c r="A94" s="5"/>
      <c r="B94" s="5">
        <v>1</v>
      </c>
      <c r="C94" s="2" t="s">
        <v>273</v>
      </c>
      <c r="D94" s="5">
        <v>46</v>
      </c>
      <c r="E94" s="6">
        <f aca="true" t="shared" si="29" ref="E94:E117">B94*(D94*0.3)</f>
        <v>13.799999999999999</v>
      </c>
      <c r="F94" s="2">
        <v>826.5</v>
      </c>
      <c r="G94" s="5">
        <v>0.4</v>
      </c>
      <c r="H94" s="6">
        <f t="shared" si="2"/>
        <v>330.6</v>
      </c>
      <c r="I94" s="5">
        <v>0.25</v>
      </c>
      <c r="J94" s="6">
        <f aca="true" t="shared" si="30" ref="J94:J160">(H94*I94)</f>
        <v>82.65</v>
      </c>
      <c r="K94" s="5"/>
      <c r="L94" s="6">
        <f t="shared" si="28"/>
        <v>427.05000000000007</v>
      </c>
      <c r="M94" s="6">
        <f aca="true" t="shared" si="31" ref="M94:M157">L94*B94</f>
        <v>427.05000000000007</v>
      </c>
    </row>
    <row r="95" spans="1:13" s="2" customFormat="1" ht="60">
      <c r="A95" s="5"/>
      <c r="B95" s="5">
        <v>1</v>
      </c>
      <c r="C95" s="2" t="s">
        <v>123</v>
      </c>
      <c r="D95" s="5">
        <v>82</v>
      </c>
      <c r="E95" s="6">
        <f t="shared" si="29"/>
        <v>24.599999999999998</v>
      </c>
      <c r="F95" s="2">
        <v>1274.9</v>
      </c>
      <c r="G95" s="5">
        <v>0.4</v>
      </c>
      <c r="H95" s="6">
        <f aca="true" t="shared" si="32" ref="H95:H131">B95*(F95*G95)</f>
        <v>509.96000000000004</v>
      </c>
      <c r="I95" s="5">
        <v>0.25</v>
      </c>
      <c r="J95" s="6">
        <f t="shared" si="30"/>
        <v>127.49000000000001</v>
      </c>
      <c r="K95" s="5"/>
      <c r="L95" s="6">
        <f t="shared" si="28"/>
        <v>662.0500000000001</v>
      </c>
      <c r="M95" s="6">
        <f t="shared" si="31"/>
        <v>662.0500000000001</v>
      </c>
    </row>
    <row r="96" spans="1:13" s="2" customFormat="1" ht="60">
      <c r="A96" s="5"/>
      <c r="B96" s="5">
        <v>1</v>
      </c>
      <c r="C96" s="2" t="s">
        <v>275</v>
      </c>
      <c r="D96" s="5">
        <v>103</v>
      </c>
      <c r="E96" s="6">
        <f t="shared" si="29"/>
        <v>30.9</v>
      </c>
      <c r="F96" s="2">
        <v>1313.85</v>
      </c>
      <c r="G96" s="5">
        <v>0.4</v>
      </c>
      <c r="H96" s="6">
        <f t="shared" si="32"/>
        <v>525.54</v>
      </c>
      <c r="I96" s="5">
        <v>0.25</v>
      </c>
      <c r="J96" s="6">
        <f t="shared" si="30"/>
        <v>131.385</v>
      </c>
      <c r="K96" s="5"/>
      <c r="L96" s="6">
        <f t="shared" si="28"/>
        <v>687.8249999999999</v>
      </c>
      <c r="M96" s="6">
        <f t="shared" si="31"/>
        <v>687.8249999999999</v>
      </c>
    </row>
    <row r="97" spans="1:13" s="2" customFormat="1" ht="60">
      <c r="A97" s="5"/>
      <c r="B97" s="5">
        <v>1</v>
      </c>
      <c r="C97" s="2" t="s">
        <v>276</v>
      </c>
      <c r="D97" s="5">
        <v>145</v>
      </c>
      <c r="E97" s="6">
        <f t="shared" si="29"/>
        <v>43.5</v>
      </c>
      <c r="F97" s="2">
        <v>1817.35</v>
      </c>
      <c r="G97" s="5">
        <v>0.4</v>
      </c>
      <c r="H97" s="6">
        <f t="shared" si="32"/>
        <v>726.94</v>
      </c>
      <c r="I97" s="5">
        <v>0.25</v>
      </c>
      <c r="J97" s="6">
        <f t="shared" si="30"/>
        <v>181.735</v>
      </c>
      <c r="K97" s="5"/>
      <c r="L97" s="6">
        <f t="shared" si="28"/>
        <v>952.1750000000001</v>
      </c>
      <c r="M97" s="6">
        <f t="shared" si="31"/>
        <v>952.1750000000001</v>
      </c>
    </row>
    <row r="98" spans="1:13" s="2" customFormat="1" ht="73.5" customHeight="1">
      <c r="A98" s="5"/>
      <c r="B98" s="5">
        <v>1</v>
      </c>
      <c r="C98" s="2" t="s">
        <v>277</v>
      </c>
      <c r="D98" s="5">
        <v>167</v>
      </c>
      <c r="E98" s="6">
        <f t="shared" si="29"/>
        <v>50.1</v>
      </c>
      <c r="F98" s="2">
        <v>1911.4</v>
      </c>
      <c r="G98" s="5">
        <v>0.4</v>
      </c>
      <c r="H98" s="6">
        <f t="shared" si="32"/>
        <v>764.5600000000001</v>
      </c>
      <c r="I98" s="5">
        <v>0.25</v>
      </c>
      <c r="J98" s="6">
        <f t="shared" si="30"/>
        <v>191.14000000000001</v>
      </c>
      <c r="K98" s="5"/>
      <c r="L98" s="6">
        <f t="shared" si="28"/>
        <v>1005.8000000000001</v>
      </c>
      <c r="M98" s="6">
        <f t="shared" si="31"/>
        <v>1005.8000000000001</v>
      </c>
    </row>
    <row r="99" spans="1:13" s="2" customFormat="1" ht="60">
      <c r="A99" s="5"/>
      <c r="B99" s="5">
        <v>1</v>
      </c>
      <c r="C99" s="2" t="s">
        <v>278</v>
      </c>
      <c r="D99" s="5">
        <v>210</v>
      </c>
      <c r="E99" s="6">
        <f t="shared" si="29"/>
        <v>63</v>
      </c>
      <c r="F99" s="2">
        <v>2289.5</v>
      </c>
      <c r="G99" s="5">
        <v>0.4</v>
      </c>
      <c r="H99" s="6">
        <f t="shared" si="32"/>
        <v>915.8000000000001</v>
      </c>
      <c r="I99" s="5">
        <v>0.25</v>
      </c>
      <c r="J99" s="6">
        <f t="shared" si="30"/>
        <v>228.95000000000002</v>
      </c>
      <c r="K99" s="5"/>
      <c r="L99" s="6">
        <f t="shared" si="28"/>
        <v>1207.75</v>
      </c>
      <c r="M99" s="6">
        <f t="shared" si="31"/>
        <v>1207.75</v>
      </c>
    </row>
    <row r="100" spans="1:13" s="2" customFormat="1" ht="60">
      <c r="A100" s="5"/>
      <c r="B100" s="5">
        <v>1</v>
      </c>
      <c r="C100" s="2" t="s">
        <v>279</v>
      </c>
      <c r="D100" s="5">
        <v>240</v>
      </c>
      <c r="E100" s="6">
        <f t="shared" si="29"/>
        <v>72</v>
      </c>
      <c r="F100" s="2">
        <v>2448.15</v>
      </c>
      <c r="G100" s="5">
        <v>0.4</v>
      </c>
      <c r="H100" s="6">
        <f t="shared" si="32"/>
        <v>979.2600000000001</v>
      </c>
      <c r="I100" s="5">
        <v>0.25</v>
      </c>
      <c r="J100" s="6">
        <f t="shared" si="30"/>
        <v>244.81500000000003</v>
      </c>
      <c r="K100" s="5"/>
      <c r="L100" s="6">
        <f t="shared" si="28"/>
        <v>1296.0750000000003</v>
      </c>
      <c r="M100" s="6">
        <f t="shared" si="31"/>
        <v>1296.0750000000003</v>
      </c>
    </row>
    <row r="101" spans="1:13" s="2" customFormat="1" ht="60">
      <c r="A101" s="5"/>
      <c r="B101" s="5">
        <v>1</v>
      </c>
      <c r="C101" s="2" t="s">
        <v>235</v>
      </c>
      <c r="D101" s="5">
        <v>242</v>
      </c>
      <c r="E101" s="6">
        <f t="shared" si="29"/>
        <v>72.6</v>
      </c>
      <c r="F101" s="2">
        <v>2704.65</v>
      </c>
      <c r="G101" s="5">
        <v>0.4</v>
      </c>
      <c r="H101" s="6">
        <f t="shared" si="32"/>
        <v>1081.8600000000001</v>
      </c>
      <c r="I101" s="5">
        <v>0.25</v>
      </c>
      <c r="J101" s="6">
        <f t="shared" si="30"/>
        <v>270.46500000000003</v>
      </c>
      <c r="K101" s="5"/>
      <c r="L101" s="6">
        <f t="shared" si="28"/>
        <v>1424.9250000000002</v>
      </c>
      <c r="M101" s="6">
        <f t="shared" si="31"/>
        <v>1424.9250000000002</v>
      </c>
    </row>
    <row r="102" spans="1:13" s="2" customFormat="1" ht="60">
      <c r="A102" s="5"/>
      <c r="B102" s="5">
        <v>1</v>
      </c>
      <c r="C102" s="2" t="s">
        <v>234</v>
      </c>
      <c r="D102" s="5">
        <v>275</v>
      </c>
      <c r="E102" s="6">
        <f t="shared" si="29"/>
        <v>82.5</v>
      </c>
      <c r="F102" s="2">
        <v>2752.15</v>
      </c>
      <c r="G102" s="5">
        <v>0.4</v>
      </c>
      <c r="H102" s="6">
        <f t="shared" si="32"/>
        <v>1100.8600000000001</v>
      </c>
      <c r="I102" s="5">
        <v>0.25</v>
      </c>
      <c r="J102" s="6">
        <f t="shared" si="30"/>
        <v>275.21500000000003</v>
      </c>
      <c r="K102" s="5"/>
      <c r="L102" s="6">
        <f t="shared" si="28"/>
        <v>1458.5750000000003</v>
      </c>
      <c r="M102" s="6">
        <f t="shared" si="31"/>
        <v>1458.5750000000003</v>
      </c>
    </row>
    <row r="103" spans="1:13" s="2" customFormat="1" ht="60">
      <c r="A103" s="5"/>
      <c r="B103" s="5">
        <v>1</v>
      </c>
      <c r="C103" s="2" t="s">
        <v>236</v>
      </c>
      <c r="D103" s="5">
        <v>398</v>
      </c>
      <c r="E103" s="6">
        <f t="shared" si="29"/>
        <v>119.39999999999999</v>
      </c>
      <c r="F103" s="2">
        <v>3487.45</v>
      </c>
      <c r="G103" s="5">
        <v>0.4</v>
      </c>
      <c r="H103" s="6">
        <f t="shared" si="32"/>
        <v>1394.98</v>
      </c>
      <c r="I103" s="5">
        <v>0.25</v>
      </c>
      <c r="J103" s="6">
        <f t="shared" si="30"/>
        <v>348.745</v>
      </c>
      <c r="K103" s="5"/>
      <c r="L103" s="6">
        <f t="shared" si="28"/>
        <v>1863.125</v>
      </c>
      <c r="M103" s="6">
        <f t="shared" si="31"/>
        <v>1863.125</v>
      </c>
    </row>
    <row r="104" spans="1:13" s="2" customFormat="1" ht="63" customHeight="1">
      <c r="A104" s="5"/>
      <c r="B104" s="5">
        <v>1</v>
      </c>
      <c r="C104" s="2" t="s">
        <v>536</v>
      </c>
      <c r="D104" s="5">
        <v>550</v>
      </c>
      <c r="E104" s="6">
        <f t="shared" si="29"/>
        <v>165</v>
      </c>
      <c r="F104" s="2">
        <v>4010.9</v>
      </c>
      <c r="G104" s="5">
        <v>0.4</v>
      </c>
      <c r="H104" s="6">
        <f aca="true" t="shared" si="33" ref="H104:H117">B104*(F104*G104)</f>
        <v>1604.3600000000001</v>
      </c>
      <c r="I104" s="5">
        <v>0.25</v>
      </c>
      <c r="J104" s="6">
        <f aca="true" t="shared" si="34" ref="J104:J117">(H104*I104)</f>
        <v>401.09000000000003</v>
      </c>
      <c r="K104" s="5"/>
      <c r="L104" s="6">
        <f aca="true" t="shared" si="35" ref="L104:L117">(B104*K104+E104+H104+J104)/B104</f>
        <v>2170.4500000000003</v>
      </c>
      <c r="M104" s="6">
        <f aca="true" t="shared" si="36" ref="M104:M117">L104*B104</f>
        <v>2170.4500000000003</v>
      </c>
    </row>
    <row r="105" spans="1:13" s="2" customFormat="1" ht="60">
      <c r="A105" s="5"/>
      <c r="B105" s="5">
        <v>1</v>
      </c>
      <c r="C105" s="2" t="s">
        <v>503</v>
      </c>
      <c r="D105" s="5">
        <v>43</v>
      </c>
      <c r="E105" s="6">
        <f t="shared" si="29"/>
        <v>12.9</v>
      </c>
      <c r="F105" s="2">
        <v>840</v>
      </c>
      <c r="G105" s="15">
        <v>0.4</v>
      </c>
      <c r="H105" s="6">
        <f t="shared" si="33"/>
        <v>336</v>
      </c>
      <c r="I105" s="5">
        <v>0.25</v>
      </c>
      <c r="J105" s="6">
        <f t="shared" si="34"/>
        <v>84</v>
      </c>
      <c r="K105" s="5"/>
      <c r="L105" s="6">
        <f t="shared" si="35"/>
        <v>432.9</v>
      </c>
      <c r="M105" s="6">
        <f t="shared" si="36"/>
        <v>432.9</v>
      </c>
    </row>
    <row r="106" spans="1:13" s="2" customFormat="1" ht="60">
      <c r="A106" s="5"/>
      <c r="B106" s="5">
        <v>1</v>
      </c>
      <c r="C106" s="2" t="s">
        <v>504</v>
      </c>
      <c r="D106" s="5">
        <v>45</v>
      </c>
      <c r="E106" s="6">
        <f t="shared" si="29"/>
        <v>13.5</v>
      </c>
      <c r="F106" s="2">
        <v>865</v>
      </c>
      <c r="G106" s="15">
        <v>0.4</v>
      </c>
      <c r="H106" s="6">
        <f t="shared" si="33"/>
        <v>346</v>
      </c>
      <c r="I106" s="5">
        <v>0.25</v>
      </c>
      <c r="J106" s="6">
        <f t="shared" si="34"/>
        <v>86.5</v>
      </c>
      <c r="K106" s="5"/>
      <c r="L106" s="6">
        <f t="shared" si="35"/>
        <v>446</v>
      </c>
      <c r="M106" s="6">
        <f t="shared" si="36"/>
        <v>446</v>
      </c>
    </row>
    <row r="107" spans="1:13" s="2" customFormat="1" ht="60">
      <c r="A107" s="5"/>
      <c r="B107" s="5">
        <v>1</v>
      </c>
      <c r="C107" s="2" t="s">
        <v>505</v>
      </c>
      <c r="D107" s="5">
        <v>90</v>
      </c>
      <c r="E107" s="6">
        <f t="shared" si="29"/>
        <v>27</v>
      </c>
      <c r="F107" s="2">
        <v>1275</v>
      </c>
      <c r="G107" s="15">
        <v>0.4</v>
      </c>
      <c r="H107" s="6">
        <f t="shared" si="33"/>
        <v>510</v>
      </c>
      <c r="I107" s="5">
        <v>0.25</v>
      </c>
      <c r="J107" s="6">
        <f t="shared" si="34"/>
        <v>127.5</v>
      </c>
      <c r="K107" s="5"/>
      <c r="L107" s="6">
        <f t="shared" si="35"/>
        <v>664.5</v>
      </c>
      <c r="M107" s="6">
        <f t="shared" si="36"/>
        <v>664.5</v>
      </c>
    </row>
    <row r="108" spans="1:13" s="2" customFormat="1" ht="60">
      <c r="A108" s="5"/>
      <c r="B108" s="5">
        <v>1</v>
      </c>
      <c r="C108" s="2" t="s">
        <v>249</v>
      </c>
      <c r="D108" s="5">
        <v>110</v>
      </c>
      <c r="E108" s="6">
        <f t="shared" si="29"/>
        <v>33</v>
      </c>
      <c r="F108" s="2">
        <v>1295</v>
      </c>
      <c r="G108" s="15">
        <v>0.4</v>
      </c>
      <c r="H108" s="6">
        <f t="shared" si="33"/>
        <v>518</v>
      </c>
      <c r="I108" s="5">
        <v>0.25</v>
      </c>
      <c r="J108" s="6">
        <f t="shared" si="34"/>
        <v>129.5</v>
      </c>
      <c r="K108" s="5"/>
      <c r="L108" s="6">
        <f t="shared" si="35"/>
        <v>680.5</v>
      </c>
      <c r="M108" s="6">
        <f t="shared" si="36"/>
        <v>680.5</v>
      </c>
    </row>
    <row r="109" spans="1:13" s="2" customFormat="1" ht="60">
      <c r="A109" s="5"/>
      <c r="B109" s="5">
        <v>1</v>
      </c>
      <c r="C109" s="2" t="s">
        <v>257</v>
      </c>
      <c r="D109" s="5">
        <v>146</v>
      </c>
      <c r="E109" s="6">
        <f t="shared" si="29"/>
        <v>43.8</v>
      </c>
      <c r="F109" s="2">
        <v>1670</v>
      </c>
      <c r="G109" s="15">
        <v>0.4</v>
      </c>
      <c r="H109" s="6">
        <f t="shared" si="33"/>
        <v>668</v>
      </c>
      <c r="I109" s="5">
        <v>0.25</v>
      </c>
      <c r="J109" s="6">
        <f t="shared" si="34"/>
        <v>167</v>
      </c>
      <c r="K109" s="5"/>
      <c r="L109" s="6">
        <f t="shared" si="35"/>
        <v>878.8</v>
      </c>
      <c r="M109" s="6">
        <f t="shared" si="36"/>
        <v>878.8</v>
      </c>
    </row>
    <row r="110" spans="1:13" s="2" customFormat="1" ht="60">
      <c r="A110" s="5"/>
      <c r="B110" s="5">
        <v>1</v>
      </c>
      <c r="C110" s="2" t="s">
        <v>258</v>
      </c>
      <c r="D110" s="5">
        <v>167</v>
      </c>
      <c r="E110" s="6">
        <f t="shared" si="29"/>
        <v>50.1</v>
      </c>
      <c r="F110" s="2">
        <v>1795</v>
      </c>
      <c r="G110" s="15">
        <v>0.4</v>
      </c>
      <c r="H110" s="6">
        <f t="shared" si="33"/>
        <v>718</v>
      </c>
      <c r="I110" s="5">
        <v>0.25</v>
      </c>
      <c r="J110" s="6">
        <f t="shared" si="34"/>
        <v>179.5</v>
      </c>
      <c r="K110" s="5"/>
      <c r="L110" s="6">
        <f t="shared" si="35"/>
        <v>947.6</v>
      </c>
      <c r="M110" s="6">
        <f t="shared" si="36"/>
        <v>947.6</v>
      </c>
    </row>
    <row r="111" spans="1:13" s="2" customFormat="1" ht="60">
      <c r="A111" s="5"/>
      <c r="B111" s="5">
        <v>1</v>
      </c>
      <c r="C111" s="2" t="s">
        <v>259</v>
      </c>
      <c r="D111" s="5">
        <v>224</v>
      </c>
      <c r="E111" s="6">
        <f t="shared" si="29"/>
        <v>67.2</v>
      </c>
      <c r="F111" s="2">
        <v>2205</v>
      </c>
      <c r="G111" s="15">
        <v>0.4</v>
      </c>
      <c r="H111" s="6">
        <f t="shared" si="33"/>
        <v>882</v>
      </c>
      <c r="I111" s="5">
        <v>0.25</v>
      </c>
      <c r="J111" s="6">
        <f t="shared" si="34"/>
        <v>220.5</v>
      </c>
      <c r="K111" s="5"/>
      <c r="L111" s="6">
        <f t="shared" si="35"/>
        <v>1169.7</v>
      </c>
      <c r="M111" s="6">
        <f t="shared" si="36"/>
        <v>1169.7</v>
      </c>
    </row>
    <row r="112" spans="1:13" s="2" customFormat="1" ht="60">
      <c r="A112" s="5"/>
      <c r="B112" s="5">
        <v>1</v>
      </c>
      <c r="C112" s="2" t="s">
        <v>509</v>
      </c>
      <c r="D112" s="5">
        <v>244</v>
      </c>
      <c r="E112" s="6">
        <f t="shared" si="29"/>
        <v>73.2</v>
      </c>
      <c r="F112" s="2">
        <v>2380</v>
      </c>
      <c r="G112" s="15">
        <v>0.4</v>
      </c>
      <c r="H112" s="6">
        <f t="shared" si="33"/>
        <v>952</v>
      </c>
      <c r="I112" s="5">
        <v>0.25</v>
      </c>
      <c r="J112" s="6">
        <f t="shared" si="34"/>
        <v>238</v>
      </c>
      <c r="K112" s="5"/>
      <c r="L112" s="6">
        <f t="shared" si="35"/>
        <v>1263.2</v>
      </c>
      <c r="M112" s="6">
        <f t="shared" si="36"/>
        <v>1263.2</v>
      </c>
    </row>
    <row r="113" spans="1:13" s="2" customFormat="1" ht="60">
      <c r="A113" s="5"/>
      <c r="B113" s="5">
        <v>1</v>
      </c>
      <c r="C113" s="2" t="s">
        <v>14</v>
      </c>
      <c r="D113" s="5">
        <v>266</v>
      </c>
      <c r="E113" s="6">
        <f t="shared" si="29"/>
        <v>79.8</v>
      </c>
      <c r="F113" s="2">
        <v>2635</v>
      </c>
      <c r="G113" s="15">
        <v>0.4</v>
      </c>
      <c r="H113" s="6">
        <f t="shared" si="33"/>
        <v>1054</v>
      </c>
      <c r="I113" s="5">
        <v>0.25</v>
      </c>
      <c r="J113" s="6">
        <f t="shared" si="34"/>
        <v>263.5</v>
      </c>
      <c r="K113" s="5"/>
      <c r="L113" s="6">
        <f t="shared" si="35"/>
        <v>1397.3</v>
      </c>
      <c r="M113" s="6">
        <f t="shared" si="36"/>
        <v>1397.3</v>
      </c>
    </row>
    <row r="114" spans="1:13" s="2" customFormat="1" ht="60">
      <c r="A114" s="5"/>
      <c r="B114" s="5">
        <v>1</v>
      </c>
      <c r="C114" s="2" t="s">
        <v>15</v>
      </c>
      <c r="D114" s="5">
        <v>296</v>
      </c>
      <c r="E114" s="6">
        <f t="shared" si="29"/>
        <v>88.8</v>
      </c>
      <c r="F114" s="2">
        <v>2695</v>
      </c>
      <c r="G114" s="15">
        <v>0.4</v>
      </c>
      <c r="H114" s="6">
        <f t="shared" si="33"/>
        <v>1078</v>
      </c>
      <c r="I114" s="5">
        <v>0.25</v>
      </c>
      <c r="J114" s="6">
        <f t="shared" si="34"/>
        <v>269.5</v>
      </c>
      <c r="K114" s="5"/>
      <c r="L114" s="6">
        <f t="shared" si="35"/>
        <v>1436.3</v>
      </c>
      <c r="M114" s="6">
        <f t="shared" si="36"/>
        <v>1436.3</v>
      </c>
    </row>
    <row r="115" spans="1:13" s="2" customFormat="1" ht="60">
      <c r="A115" s="5"/>
      <c r="B115" s="5">
        <v>1</v>
      </c>
      <c r="C115" s="2" t="s">
        <v>16</v>
      </c>
      <c r="D115" s="5">
        <v>427</v>
      </c>
      <c r="E115" s="6">
        <f t="shared" si="29"/>
        <v>128.1</v>
      </c>
      <c r="F115" s="2">
        <v>3340</v>
      </c>
      <c r="G115" s="15">
        <v>0.4</v>
      </c>
      <c r="H115" s="6">
        <f t="shared" si="33"/>
        <v>1336</v>
      </c>
      <c r="I115" s="5">
        <v>0.25</v>
      </c>
      <c r="J115" s="6">
        <f t="shared" si="34"/>
        <v>334</v>
      </c>
      <c r="K115" s="5"/>
      <c r="L115" s="6">
        <f t="shared" si="35"/>
        <v>1798.1</v>
      </c>
      <c r="M115" s="6">
        <f t="shared" si="36"/>
        <v>1798.1</v>
      </c>
    </row>
    <row r="116" spans="1:13" s="2" customFormat="1" ht="60">
      <c r="A116" s="5"/>
      <c r="B116" s="5">
        <v>1</v>
      </c>
      <c r="C116" s="2" t="s">
        <v>394</v>
      </c>
      <c r="D116" s="5">
        <v>476</v>
      </c>
      <c r="E116" s="6">
        <f t="shared" si="29"/>
        <v>142.79999999999998</v>
      </c>
      <c r="F116" s="2">
        <v>3905</v>
      </c>
      <c r="G116" s="15">
        <v>0.4</v>
      </c>
      <c r="H116" s="6">
        <f t="shared" si="33"/>
        <v>1562</v>
      </c>
      <c r="I116" s="5">
        <v>0.25</v>
      </c>
      <c r="J116" s="6">
        <f t="shared" si="34"/>
        <v>390.5</v>
      </c>
      <c r="K116" s="5"/>
      <c r="L116" s="6">
        <f t="shared" si="35"/>
        <v>2095.3</v>
      </c>
      <c r="M116" s="6">
        <f t="shared" si="36"/>
        <v>2095.3</v>
      </c>
    </row>
    <row r="117" spans="1:13" s="2" customFormat="1" ht="60">
      <c r="A117" s="5"/>
      <c r="B117" s="5">
        <v>1</v>
      </c>
      <c r="C117" s="2" t="s">
        <v>395</v>
      </c>
      <c r="D117" s="5">
        <v>745</v>
      </c>
      <c r="E117" s="6">
        <f t="shared" si="29"/>
        <v>223.5</v>
      </c>
      <c r="F117" s="2">
        <v>4490</v>
      </c>
      <c r="G117" s="15">
        <v>0.4</v>
      </c>
      <c r="H117" s="6">
        <f t="shared" si="33"/>
        <v>1796</v>
      </c>
      <c r="I117" s="5">
        <v>0.25</v>
      </c>
      <c r="J117" s="6">
        <f t="shared" si="34"/>
        <v>449</v>
      </c>
      <c r="K117" s="5"/>
      <c r="L117" s="6">
        <f t="shared" si="35"/>
        <v>2468.5</v>
      </c>
      <c r="M117" s="6">
        <f t="shared" si="36"/>
        <v>2468.5</v>
      </c>
    </row>
    <row r="118" s="21" customFormat="1" ht="12.75"/>
    <row r="119" spans="1:13" s="2" customFormat="1" ht="45">
      <c r="A119" s="5"/>
      <c r="B119" s="5">
        <v>1</v>
      </c>
      <c r="C119" s="2" t="s">
        <v>98</v>
      </c>
      <c r="D119" s="5">
        <v>40</v>
      </c>
      <c r="E119" s="6">
        <f>B119*(D119*0.3)</f>
        <v>12</v>
      </c>
      <c r="F119" s="2">
        <v>1435</v>
      </c>
      <c r="G119" s="15">
        <v>0.4</v>
      </c>
      <c r="H119" s="6">
        <f t="shared" si="32"/>
        <v>574</v>
      </c>
      <c r="I119" s="5">
        <v>0.25</v>
      </c>
      <c r="J119" s="6">
        <f t="shared" si="30"/>
        <v>143.5</v>
      </c>
      <c r="K119" s="5"/>
      <c r="L119" s="6">
        <f t="shared" si="28"/>
        <v>729.5</v>
      </c>
      <c r="M119" s="6">
        <f t="shared" si="31"/>
        <v>729.5</v>
      </c>
    </row>
    <row r="120" spans="1:13" s="2" customFormat="1" ht="45">
      <c r="A120" s="5"/>
      <c r="B120" s="5">
        <v>1</v>
      </c>
      <c r="C120" s="2" t="s">
        <v>99</v>
      </c>
      <c r="D120" s="5">
        <v>50</v>
      </c>
      <c r="E120" s="6">
        <f>B120*(D120*0.3)</f>
        <v>15</v>
      </c>
      <c r="F120" s="2">
        <v>1545</v>
      </c>
      <c r="G120" s="15">
        <v>0.4</v>
      </c>
      <c r="H120" s="6">
        <f t="shared" si="32"/>
        <v>618</v>
      </c>
      <c r="I120" s="5">
        <v>0.25</v>
      </c>
      <c r="J120" s="6">
        <f t="shared" si="30"/>
        <v>154.5</v>
      </c>
      <c r="K120" s="5"/>
      <c r="L120" s="6">
        <f t="shared" si="28"/>
        <v>787.5</v>
      </c>
      <c r="M120" s="6">
        <f t="shared" si="31"/>
        <v>787.5</v>
      </c>
    </row>
    <row r="121" spans="1:13" s="2" customFormat="1" ht="45">
      <c r="A121" s="5"/>
      <c r="B121" s="5">
        <v>1</v>
      </c>
      <c r="C121" s="2" t="s">
        <v>100</v>
      </c>
      <c r="D121" s="5">
        <v>90</v>
      </c>
      <c r="E121" s="6">
        <f>B121*(D121*0.3)</f>
        <v>27</v>
      </c>
      <c r="F121" s="2">
        <v>2000</v>
      </c>
      <c r="G121" s="15">
        <v>0.4</v>
      </c>
      <c r="H121" s="6">
        <f t="shared" si="32"/>
        <v>800</v>
      </c>
      <c r="I121" s="5">
        <v>0.25</v>
      </c>
      <c r="J121" s="6">
        <f t="shared" si="30"/>
        <v>200</v>
      </c>
      <c r="K121" s="5"/>
      <c r="L121" s="6">
        <f t="shared" si="28"/>
        <v>1027</v>
      </c>
      <c r="M121" s="6">
        <f t="shared" si="31"/>
        <v>1027</v>
      </c>
    </row>
    <row r="122" spans="1:13" s="2" customFormat="1" ht="45">
      <c r="A122" s="5"/>
      <c r="B122" s="5">
        <v>1</v>
      </c>
      <c r="C122" s="2" t="s">
        <v>529</v>
      </c>
      <c r="D122" s="5">
        <v>125</v>
      </c>
      <c r="E122" s="6">
        <f>B122*(D122*0.3)</f>
        <v>37.5</v>
      </c>
      <c r="F122" s="2">
        <v>2505</v>
      </c>
      <c r="G122" s="15">
        <v>0.4</v>
      </c>
      <c r="H122" s="6">
        <f t="shared" si="32"/>
        <v>1002</v>
      </c>
      <c r="I122" s="5">
        <v>0.25</v>
      </c>
      <c r="J122" s="6">
        <f t="shared" si="30"/>
        <v>250.5</v>
      </c>
      <c r="K122" s="5"/>
      <c r="L122" s="6">
        <f t="shared" si="28"/>
        <v>1290</v>
      </c>
      <c r="M122" s="6">
        <f t="shared" si="31"/>
        <v>1290</v>
      </c>
    </row>
    <row r="123" spans="1:13" s="2" customFormat="1" ht="45">
      <c r="A123" s="5"/>
      <c r="B123" s="5">
        <v>1</v>
      </c>
      <c r="C123" s="2" t="s">
        <v>171</v>
      </c>
      <c r="D123" s="5">
        <v>192</v>
      </c>
      <c r="E123" s="6">
        <f aca="true" t="shared" si="37" ref="E123:E133">B123*(D123*0.3)</f>
        <v>57.599999999999994</v>
      </c>
      <c r="F123" s="2">
        <v>4614</v>
      </c>
      <c r="G123" s="15">
        <v>0.4</v>
      </c>
      <c r="H123" s="6">
        <f t="shared" si="32"/>
        <v>1845.6000000000001</v>
      </c>
      <c r="I123" s="5">
        <v>0.25</v>
      </c>
      <c r="J123" s="6">
        <f t="shared" si="30"/>
        <v>461.40000000000003</v>
      </c>
      <c r="K123" s="5"/>
      <c r="L123" s="6">
        <f t="shared" si="28"/>
        <v>2364.6</v>
      </c>
      <c r="M123" s="6">
        <f t="shared" si="31"/>
        <v>2364.6</v>
      </c>
    </row>
    <row r="124" spans="1:13" s="2" customFormat="1" ht="45">
      <c r="A124" s="5"/>
      <c r="B124" s="5">
        <v>1</v>
      </c>
      <c r="C124" s="2" t="s">
        <v>172</v>
      </c>
      <c r="D124" s="5">
        <v>268</v>
      </c>
      <c r="E124" s="6">
        <f t="shared" si="37"/>
        <v>80.39999999999999</v>
      </c>
      <c r="F124" s="2">
        <v>4919</v>
      </c>
      <c r="G124" s="15">
        <v>0.4</v>
      </c>
      <c r="H124" s="6">
        <f t="shared" si="32"/>
        <v>1967.6000000000001</v>
      </c>
      <c r="I124" s="5">
        <v>0.25</v>
      </c>
      <c r="J124" s="6">
        <f t="shared" si="30"/>
        <v>491.90000000000003</v>
      </c>
      <c r="K124" s="5"/>
      <c r="L124" s="6">
        <f t="shared" si="28"/>
        <v>2539.9</v>
      </c>
      <c r="M124" s="6">
        <f t="shared" si="31"/>
        <v>2539.9</v>
      </c>
    </row>
    <row r="125" spans="1:13" s="2" customFormat="1" ht="45">
      <c r="A125" s="5"/>
      <c r="B125" s="5">
        <v>1</v>
      </c>
      <c r="C125" s="2" t="s">
        <v>72</v>
      </c>
      <c r="D125" s="5">
        <v>309</v>
      </c>
      <c r="E125" s="6">
        <f t="shared" si="37"/>
        <v>92.7</v>
      </c>
      <c r="F125" s="2">
        <v>5342</v>
      </c>
      <c r="G125" s="15">
        <v>0.4</v>
      </c>
      <c r="H125" s="6">
        <f t="shared" si="32"/>
        <v>2136.8</v>
      </c>
      <c r="I125" s="5">
        <v>0.25</v>
      </c>
      <c r="J125" s="6">
        <f t="shared" si="30"/>
        <v>534.2</v>
      </c>
      <c r="K125" s="5"/>
      <c r="L125" s="6">
        <f t="shared" si="28"/>
        <v>2763.7</v>
      </c>
      <c r="M125" s="6">
        <f t="shared" si="31"/>
        <v>2763.7</v>
      </c>
    </row>
    <row r="126" spans="1:13" s="2" customFormat="1" ht="45">
      <c r="A126" s="5"/>
      <c r="B126" s="5">
        <v>1</v>
      </c>
      <c r="C126" s="2" t="s">
        <v>73</v>
      </c>
      <c r="D126" s="5">
        <v>328</v>
      </c>
      <c r="E126" s="6">
        <f t="shared" si="37"/>
        <v>98.39999999999999</v>
      </c>
      <c r="F126" s="2">
        <v>6095</v>
      </c>
      <c r="G126" s="15">
        <v>0.4</v>
      </c>
      <c r="H126" s="6">
        <f t="shared" si="32"/>
        <v>2438</v>
      </c>
      <c r="I126" s="5">
        <v>0.25</v>
      </c>
      <c r="J126" s="6">
        <f t="shared" si="30"/>
        <v>609.5</v>
      </c>
      <c r="K126" s="5"/>
      <c r="L126" s="6">
        <f t="shared" si="28"/>
        <v>3145.9</v>
      </c>
      <c r="M126" s="6">
        <f t="shared" si="31"/>
        <v>3145.9</v>
      </c>
    </row>
    <row r="127" spans="1:13" s="2" customFormat="1" ht="45">
      <c r="A127" s="5"/>
      <c r="B127" s="5">
        <v>1</v>
      </c>
      <c r="C127" s="2" t="s">
        <v>74</v>
      </c>
      <c r="D127" s="5">
        <v>510</v>
      </c>
      <c r="E127" s="6">
        <f t="shared" si="37"/>
        <v>153</v>
      </c>
      <c r="F127" s="2">
        <v>7052</v>
      </c>
      <c r="G127" s="15">
        <v>0.4</v>
      </c>
      <c r="H127" s="6">
        <f t="shared" si="32"/>
        <v>2820.8</v>
      </c>
      <c r="I127" s="5">
        <v>0.25</v>
      </c>
      <c r="J127" s="6">
        <f t="shared" si="30"/>
        <v>705.2</v>
      </c>
      <c r="K127" s="5"/>
      <c r="L127" s="6">
        <f t="shared" si="28"/>
        <v>3679</v>
      </c>
      <c r="M127" s="6">
        <f t="shared" si="31"/>
        <v>3679</v>
      </c>
    </row>
    <row r="128" spans="1:13" s="2" customFormat="1" ht="45">
      <c r="A128" s="5"/>
      <c r="B128" s="5">
        <v>1</v>
      </c>
      <c r="C128" s="2" t="s">
        <v>75</v>
      </c>
      <c r="D128" s="5">
        <v>565</v>
      </c>
      <c r="E128" s="6">
        <f t="shared" si="37"/>
        <v>169.5</v>
      </c>
      <c r="F128" s="2">
        <v>7809</v>
      </c>
      <c r="G128" s="15">
        <v>0.4</v>
      </c>
      <c r="H128" s="6">
        <f t="shared" si="32"/>
        <v>3123.6000000000004</v>
      </c>
      <c r="I128" s="5">
        <v>0.25</v>
      </c>
      <c r="J128" s="6">
        <f t="shared" si="30"/>
        <v>780.9000000000001</v>
      </c>
      <c r="K128" s="5"/>
      <c r="L128" s="6">
        <f t="shared" si="28"/>
        <v>4074.0000000000005</v>
      </c>
      <c r="M128" s="6">
        <f t="shared" si="31"/>
        <v>4074.0000000000005</v>
      </c>
    </row>
    <row r="129" spans="1:13" s="2" customFormat="1" ht="45">
      <c r="A129" s="5"/>
      <c r="B129" s="5">
        <v>1</v>
      </c>
      <c r="C129" s="2" t="s">
        <v>170</v>
      </c>
      <c r="D129" s="5">
        <v>691</v>
      </c>
      <c r="E129" s="6">
        <f t="shared" si="37"/>
        <v>207.29999999999998</v>
      </c>
      <c r="F129" s="2">
        <v>8715</v>
      </c>
      <c r="G129" s="15">
        <v>0.4</v>
      </c>
      <c r="H129" s="6">
        <f t="shared" si="32"/>
        <v>3486</v>
      </c>
      <c r="I129" s="5">
        <v>0.25</v>
      </c>
      <c r="J129" s="6">
        <f t="shared" si="30"/>
        <v>871.5</v>
      </c>
      <c r="K129" s="5"/>
      <c r="L129" s="6">
        <f t="shared" si="28"/>
        <v>4564.8</v>
      </c>
      <c r="M129" s="6">
        <f t="shared" si="31"/>
        <v>4564.8</v>
      </c>
    </row>
    <row r="130" spans="1:13" s="2" customFormat="1" ht="44.25" customHeight="1">
      <c r="A130" s="5"/>
      <c r="B130" s="5">
        <v>1</v>
      </c>
      <c r="C130" s="2" t="s">
        <v>173</v>
      </c>
      <c r="D130" s="5">
        <v>779</v>
      </c>
      <c r="E130" s="6">
        <f t="shared" si="37"/>
        <v>233.7</v>
      </c>
      <c r="F130" s="2">
        <v>9690</v>
      </c>
      <c r="G130" s="15">
        <v>0.4</v>
      </c>
      <c r="H130" s="6">
        <f t="shared" si="32"/>
        <v>3876</v>
      </c>
      <c r="I130" s="5">
        <v>0.25</v>
      </c>
      <c r="J130" s="6">
        <f t="shared" si="30"/>
        <v>969</v>
      </c>
      <c r="K130" s="5"/>
      <c r="L130" s="6">
        <f t="shared" si="28"/>
        <v>5078.7</v>
      </c>
      <c r="M130" s="6">
        <f t="shared" si="31"/>
        <v>5078.7</v>
      </c>
    </row>
    <row r="131" spans="1:13" s="2" customFormat="1" ht="45">
      <c r="A131" s="5"/>
      <c r="B131" s="5">
        <v>1</v>
      </c>
      <c r="C131" s="2" t="s">
        <v>174</v>
      </c>
      <c r="D131" s="5">
        <v>905</v>
      </c>
      <c r="E131" s="6">
        <f t="shared" si="37"/>
        <v>271.5</v>
      </c>
      <c r="F131" s="2">
        <v>10857</v>
      </c>
      <c r="G131" s="15">
        <v>0.4</v>
      </c>
      <c r="H131" s="6">
        <f t="shared" si="32"/>
        <v>4342.8</v>
      </c>
      <c r="I131" s="5">
        <v>0.25</v>
      </c>
      <c r="J131" s="6">
        <f t="shared" si="30"/>
        <v>1085.7</v>
      </c>
      <c r="K131" s="5"/>
      <c r="L131" s="6">
        <f t="shared" si="28"/>
        <v>5700</v>
      </c>
      <c r="M131" s="6">
        <f t="shared" si="31"/>
        <v>5700</v>
      </c>
    </row>
    <row r="132" spans="1:13" s="2" customFormat="1" ht="45">
      <c r="A132" s="5"/>
      <c r="B132" s="5">
        <v>1</v>
      </c>
      <c r="C132" s="2" t="s">
        <v>70</v>
      </c>
      <c r="D132" s="5">
        <v>1183</v>
      </c>
      <c r="E132" s="6">
        <f t="shared" si="37"/>
        <v>354.9</v>
      </c>
      <c r="F132" s="2">
        <v>14697.45</v>
      </c>
      <c r="G132" s="15">
        <v>0.4</v>
      </c>
      <c r="H132" s="6">
        <f>B132*(F132*G132)</f>
        <v>5878.9800000000005</v>
      </c>
      <c r="I132" s="5">
        <v>0.25</v>
      </c>
      <c r="J132" s="6">
        <f t="shared" si="30"/>
        <v>1469.7450000000001</v>
      </c>
      <c r="K132" s="5"/>
      <c r="L132" s="6">
        <f t="shared" si="28"/>
        <v>7703.625</v>
      </c>
      <c r="M132" s="6">
        <f t="shared" si="31"/>
        <v>7703.625</v>
      </c>
    </row>
    <row r="133" spans="1:13" s="2" customFormat="1" ht="45">
      <c r="A133" s="5"/>
      <c r="B133" s="5">
        <v>1</v>
      </c>
      <c r="C133" s="2" t="s">
        <v>71</v>
      </c>
      <c r="D133" s="5">
        <v>1264</v>
      </c>
      <c r="E133" s="6">
        <f t="shared" si="37"/>
        <v>379.2</v>
      </c>
      <c r="F133" s="2">
        <v>15265.55</v>
      </c>
      <c r="G133" s="15">
        <v>0.4</v>
      </c>
      <c r="H133" s="6">
        <f>B133*(F133*G133)</f>
        <v>6106.22</v>
      </c>
      <c r="I133" s="5">
        <v>0.25</v>
      </c>
      <c r="J133" s="6">
        <f t="shared" si="30"/>
        <v>1526.555</v>
      </c>
      <c r="K133" s="5"/>
      <c r="L133" s="6">
        <f t="shared" si="28"/>
        <v>8011.975</v>
      </c>
      <c r="M133" s="6">
        <f t="shared" si="31"/>
        <v>8011.975</v>
      </c>
    </row>
    <row r="134" spans="1:13" s="2" customFormat="1" ht="45">
      <c r="A134" s="5"/>
      <c r="B134" s="5">
        <v>1</v>
      </c>
      <c r="C134" s="2" t="s">
        <v>521</v>
      </c>
      <c r="D134" s="5">
        <v>44</v>
      </c>
      <c r="E134" s="6">
        <f aca="true" t="shared" si="38" ref="E134:E159">B134*(D134*0.3)</f>
        <v>13.2</v>
      </c>
      <c r="F134" s="2">
        <v>548.15</v>
      </c>
      <c r="G134" s="15">
        <v>0.4</v>
      </c>
      <c r="H134" s="6">
        <f aca="true" t="shared" si="39" ref="H134:H198">B134*(F134*G134)</f>
        <v>219.26</v>
      </c>
      <c r="I134" s="5">
        <v>0.25</v>
      </c>
      <c r="J134" s="6">
        <f t="shared" si="30"/>
        <v>54.815</v>
      </c>
      <c r="K134" s="5"/>
      <c r="L134" s="6">
        <f t="shared" si="28"/>
        <v>287.275</v>
      </c>
      <c r="M134" s="6">
        <f>L134*B134</f>
        <v>287.275</v>
      </c>
    </row>
    <row r="135" spans="1:13" s="2" customFormat="1" ht="45">
      <c r="A135" s="5"/>
      <c r="B135" s="5">
        <v>1</v>
      </c>
      <c r="C135" s="2" t="s">
        <v>522</v>
      </c>
      <c r="D135" s="5">
        <v>62</v>
      </c>
      <c r="E135" s="6">
        <f t="shared" si="38"/>
        <v>18.599999999999998</v>
      </c>
      <c r="F135" s="2">
        <v>589</v>
      </c>
      <c r="G135" s="15">
        <v>0.4</v>
      </c>
      <c r="H135" s="6">
        <f t="shared" si="39"/>
        <v>235.60000000000002</v>
      </c>
      <c r="I135" s="5">
        <v>0.25</v>
      </c>
      <c r="J135" s="6">
        <f t="shared" si="30"/>
        <v>58.900000000000006</v>
      </c>
      <c r="K135" s="5"/>
      <c r="L135" s="6">
        <f t="shared" si="28"/>
        <v>313.1</v>
      </c>
      <c r="M135" s="6">
        <f>L135*B135</f>
        <v>313.1</v>
      </c>
    </row>
    <row r="136" spans="1:13" s="2" customFormat="1" ht="45">
      <c r="A136" s="5"/>
      <c r="B136" s="5">
        <v>1</v>
      </c>
      <c r="C136" s="2" t="s">
        <v>523</v>
      </c>
      <c r="D136" s="5">
        <v>72</v>
      </c>
      <c r="E136" s="6">
        <f t="shared" si="38"/>
        <v>21.599999999999998</v>
      </c>
      <c r="F136" s="2">
        <v>619.4</v>
      </c>
      <c r="G136" s="15">
        <v>0.4</v>
      </c>
      <c r="H136" s="6">
        <f t="shared" si="39"/>
        <v>247.76</v>
      </c>
      <c r="I136" s="5">
        <v>0.25</v>
      </c>
      <c r="J136" s="6">
        <f t="shared" si="30"/>
        <v>61.94</v>
      </c>
      <c r="K136" s="5"/>
      <c r="L136" s="6">
        <f t="shared" si="28"/>
        <v>331.3</v>
      </c>
      <c r="M136" s="6">
        <f>L136*B136</f>
        <v>331.3</v>
      </c>
    </row>
    <row r="137" spans="1:13" s="2" customFormat="1" ht="45">
      <c r="A137" s="5"/>
      <c r="B137" s="5">
        <v>1</v>
      </c>
      <c r="C137" s="2" t="s">
        <v>524</v>
      </c>
      <c r="D137" s="5">
        <v>92</v>
      </c>
      <c r="E137" s="6">
        <f t="shared" si="38"/>
        <v>27.599999999999998</v>
      </c>
      <c r="F137" s="2">
        <v>686.85</v>
      </c>
      <c r="G137" s="15">
        <v>0.4</v>
      </c>
      <c r="H137" s="6">
        <f t="shared" si="39"/>
        <v>274.74</v>
      </c>
      <c r="I137" s="5">
        <v>0.25</v>
      </c>
      <c r="J137" s="6">
        <f t="shared" si="30"/>
        <v>68.685</v>
      </c>
      <c r="K137" s="5"/>
      <c r="L137" s="6">
        <f t="shared" si="28"/>
        <v>371.02500000000003</v>
      </c>
      <c r="M137" s="6">
        <f>L137*B137</f>
        <v>371.02500000000003</v>
      </c>
    </row>
    <row r="138" spans="1:13" s="2" customFormat="1" ht="45">
      <c r="A138" s="5"/>
      <c r="B138" s="5">
        <v>1</v>
      </c>
      <c r="C138" s="2" t="s">
        <v>525</v>
      </c>
      <c r="D138" s="5">
        <v>120</v>
      </c>
      <c r="E138" s="6">
        <f t="shared" si="38"/>
        <v>36</v>
      </c>
      <c r="F138" s="2">
        <v>840.75</v>
      </c>
      <c r="G138" s="15">
        <v>0.4</v>
      </c>
      <c r="H138" s="6">
        <f t="shared" si="39"/>
        <v>336.3</v>
      </c>
      <c r="I138" s="5">
        <v>0.25</v>
      </c>
      <c r="J138" s="6">
        <f t="shared" si="30"/>
        <v>84.075</v>
      </c>
      <c r="K138" s="5"/>
      <c r="L138" s="6">
        <f t="shared" si="28"/>
        <v>456.375</v>
      </c>
      <c r="M138" s="6">
        <f>L138*B138</f>
        <v>456.375</v>
      </c>
    </row>
    <row r="139" spans="1:13" s="2" customFormat="1" ht="45">
      <c r="A139" s="5"/>
      <c r="B139" s="5">
        <v>1</v>
      </c>
      <c r="C139" s="2" t="s">
        <v>526</v>
      </c>
      <c r="D139" s="5">
        <v>136</v>
      </c>
      <c r="E139" s="6">
        <f t="shared" si="38"/>
        <v>40.8</v>
      </c>
      <c r="F139" s="2">
        <v>928.15</v>
      </c>
      <c r="G139" s="15">
        <v>0.4</v>
      </c>
      <c r="H139" s="6">
        <f t="shared" si="39"/>
        <v>371.26</v>
      </c>
      <c r="I139" s="5">
        <v>0.25</v>
      </c>
      <c r="J139" s="6">
        <f t="shared" si="30"/>
        <v>92.815</v>
      </c>
      <c r="K139" s="5"/>
      <c r="L139" s="6">
        <f t="shared" si="28"/>
        <v>504.875</v>
      </c>
      <c r="M139" s="6">
        <f t="shared" si="31"/>
        <v>504.875</v>
      </c>
    </row>
    <row r="140" spans="2:13" s="21" customFormat="1" ht="45">
      <c r="B140" s="5">
        <v>1</v>
      </c>
      <c r="C140" s="2" t="s">
        <v>8</v>
      </c>
      <c r="D140" s="5">
        <v>168</v>
      </c>
      <c r="E140" s="6">
        <f t="shared" si="38"/>
        <v>50.4</v>
      </c>
      <c r="F140" s="2">
        <v>1195.1</v>
      </c>
      <c r="G140" s="15">
        <v>0.4</v>
      </c>
      <c r="H140" s="6">
        <f t="shared" si="39"/>
        <v>478.03999999999996</v>
      </c>
      <c r="I140" s="5">
        <v>0.25</v>
      </c>
      <c r="J140" s="6">
        <f t="shared" si="30"/>
        <v>119.50999999999999</v>
      </c>
      <c r="L140" s="6">
        <f t="shared" si="28"/>
        <v>647.9499999999999</v>
      </c>
      <c r="M140" s="6">
        <f t="shared" si="31"/>
        <v>647.9499999999999</v>
      </c>
    </row>
    <row r="141" spans="2:13" s="21" customFormat="1" ht="45">
      <c r="B141" s="5">
        <v>1</v>
      </c>
      <c r="C141" s="2" t="s">
        <v>9</v>
      </c>
      <c r="D141" s="5">
        <v>218</v>
      </c>
      <c r="E141" s="6">
        <f t="shared" si="38"/>
        <v>65.39999999999999</v>
      </c>
      <c r="F141" s="2">
        <v>1357.55</v>
      </c>
      <c r="G141" s="15">
        <v>0.4</v>
      </c>
      <c r="H141" s="6">
        <f t="shared" si="39"/>
        <v>543.02</v>
      </c>
      <c r="I141" s="5">
        <v>0.25</v>
      </c>
      <c r="J141" s="6">
        <f t="shared" si="30"/>
        <v>135.755</v>
      </c>
      <c r="L141" s="6">
        <f t="shared" si="28"/>
        <v>744.175</v>
      </c>
      <c r="M141" s="6">
        <f t="shared" si="31"/>
        <v>744.175</v>
      </c>
    </row>
    <row r="142" spans="2:13" s="21" customFormat="1" ht="45">
      <c r="B142" s="5">
        <v>1</v>
      </c>
      <c r="C142" s="2" t="s">
        <v>10</v>
      </c>
      <c r="D142" s="5">
        <v>238</v>
      </c>
      <c r="E142" s="6">
        <f t="shared" si="38"/>
        <v>71.39999999999999</v>
      </c>
      <c r="F142" s="2">
        <v>1399.35</v>
      </c>
      <c r="G142" s="15">
        <v>0.4</v>
      </c>
      <c r="H142" s="6">
        <f t="shared" si="39"/>
        <v>559.74</v>
      </c>
      <c r="I142" s="5">
        <v>0.25</v>
      </c>
      <c r="J142" s="6">
        <f t="shared" si="30"/>
        <v>139.935</v>
      </c>
      <c r="L142" s="6">
        <f t="shared" si="28"/>
        <v>771.075</v>
      </c>
      <c r="M142" s="6">
        <f t="shared" si="31"/>
        <v>771.075</v>
      </c>
    </row>
    <row r="143" spans="2:13" s="21" customFormat="1" ht="45">
      <c r="B143" s="5">
        <v>1</v>
      </c>
      <c r="C143" s="2" t="s">
        <v>11</v>
      </c>
      <c r="D143" s="5">
        <v>338</v>
      </c>
      <c r="E143" s="6">
        <f t="shared" si="38"/>
        <v>101.39999999999999</v>
      </c>
      <c r="F143" s="2">
        <v>2008.3</v>
      </c>
      <c r="G143" s="15">
        <v>0.4</v>
      </c>
      <c r="H143" s="6">
        <f t="shared" si="39"/>
        <v>803.32</v>
      </c>
      <c r="I143" s="5">
        <v>0.25</v>
      </c>
      <c r="J143" s="6">
        <f t="shared" si="30"/>
        <v>200.83</v>
      </c>
      <c r="L143" s="6">
        <f t="shared" si="28"/>
        <v>1105.55</v>
      </c>
      <c r="M143" s="6">
        <f t="shared" si="31"/>
        <v>1105.55</v>
      </c>
    </row>
    <row r="144" spans="2:13" s="21" customFormat="1" ht="45">
      <c r="B144" s="5">
        <v>1</v>
      </c>
      <c r="C144" s="2" t="s">
        <v>12</v>
      </c>
      <c r="D144" s="5">
        <v>368</v>
      </c>
      <c r="E144" s="6">
        <f t="shared" si="38"/>
        <v>110.39999999999999</v>
      </c>
      <c r="F144" s="2">
        <v>2410.15</v>
      </c>
      <c r="G144" s="15">
        <v>0.4</v>
      </c>
      <c r="H144" s="6">
        <f t="shared" si="39"/>
        <v>964.0600000000001</v>
      </c>
      <c r="I144" s="5">
        <v>0.25</v>
      </c>
      <c r="J144" s="6">
        <f t="shared" si="30"/>
        <v>241.01500000000001</v>
      </c>
      <c r="L144" s="6">
        <f t="shared" si="28"/>
        <v>1315.4750000000001</v>
      </c>
      <c r="M144" s="6">
        <f t="shared" si="31"/>
        <v>1315.4750000000001</v>
      </c>
    </row>
    <row r="145" spans="2:13" s="21" customFormat="1" ht="45">
      <c r="B145" s="5">
        <v>1</v>
      </c>
      <c r="C145" s="2" t="s">
        <v>13</v>
      </c>
      <c r="D145" s="5">
        <v>394</v>
      </c>
      <c r="E145" s="6">
        <f t="shared" si="38"/>
        <v>118.19999999999999</v>
      </c>
      <c r="F145" s="2">
        <v>2460.5</v>
      </c>
      <c r="G145" s="15">
        <v>0.4</v>
      </c>
      <c r="H145" s="6">
        <f t="shared" si="39"/>
        <v>984.2</v>
      </c>
      <c r="I145" s="5">
        <v>0.25</v>
      </c>
      <c r="J145" s="6">
        <f>(H145*I145)</f>
        <v>246.05</v>
      </c>
      <c r="L145" s="6">
        <f t="shared" si="28"/>
        <v>1348.45</v>
      </c>
      <c r="M145" s="6">
        <f t="shared" si="31"/>
        <v>1348.45</v>
      </c>
    </row>
    <row r="146" spans="1:13" s="2" customFormat="1" ht="60">
      <c r="A146" s="5"/>
      <c r="B146" s="5">
        <v>1</v>
      </c>
      <c r="C146" s="2" t="s">
        <v>162</v>
      </c>
      <c r="D146" s="5">
        <v>21</v>
      </c>
      <c r="E146" s="6">
        <f t="shared" si="38"/>
        <v>6.3</v>
      </c>
      <c r="F146" s="2">
        <v>1435.45</v>
      </c>
      <c r="G146" s="15">
        <v>0.4</v>
      </c>
      <c r="H146" s="6">
        <f t="shared" si="39"/>
        <v>574.1800000000001</v>
      </c>
      <c r="I146" s="5">
        <v>0.25</v>
      </c>
      <c r="J146" s="6">
        <f aca="true" t="shared" si="40" ref="J146:J157">(H146*I146)</f>
        <v>143.54500000000002</v>
      </c>
      <c r="K146" s="5"/>
      <c r="L146" s="6">
        <f t="shared" si="28"/>
        <v>724.0250000000001</v>
      </c>
      <c r="M146" s="6">
        <f t="shared" si="31"/>
        <v>724.0250000000001</v>
      </c>
    </row>
    <row r="147" spans="1:13" s="2" customFormat="1" ht="60">
      <c r="A147" s="5"/>
      <c r="B147" s="5">
        <v>1</v>
      </c>
      <c r="C147" s="2" t="s">
        <v>163</v>
      </c>
      <c r="D147" s="5">
        <v>26</v>
      </c>
      <c r="E147" s="6">
        <f t="shared" si="38"/>
        <v>7.8</v>
      </c>
      <c r="F147" s="2">
        <v>1655.85</v>
      </c>
      <c r="G147" s="15">
        <v>0.4</v>
      </c>
      <c r="H147" s="6">
        <f t="shared" si="39"/>
        <v>662.34</v>
      </c>
      <c r="I147" s="5">
        <v>0.25</v>
      </c>
      <c r="J147" s="6">
        <f t="shared" si="40"/>
        <v>165.585</v>
      </c>
      <c r="K147" s="5"/>
      <c r="L147" s="6">
        <f t="shared" si="28"/>
        <v>835.725</v>
      </c>
      <c r="M147" s="6">
        <f t="shared" si="31"/>
        <v>835.725</v>
      </c>
    </row>
    <row r="148" spans="1:13" s="2" customFormat="1" ht="60">
      <c r="A148" s="5"/>
      <c r="B148" s="5">
        <v>1</v>
      </c>
      <c r="C148" s="2" t="s">
        <v>164</v>
      </c>
      <c r="D148" s="5">
        <v>41</v>
      </c>
      <c r="E148" s="6">
        <f t="shared" si="38"/>
        <v>12.299999999999999</v>
      </c>
      <c r="F148" s="2">
        <v>1840.15</v>
      </c>
      <c r="G148" s="15">
        <v>0.4</v>
      </c>
      <c r="H148" s="6">
        <f t="shared" si="39"/>
        <v>736.0600000000001</v>
      </c>
      <c r="I148" s="5">
        <v>0.25</v>
      </c>
      <c r="J148" s="6">
        <f t="shared" si="40"/>
        <v>184.01500000000001</v>
      </c>
      <c r="K148" s="5"/>
      <c r="L148" s="6">
        <f t="shared" si="28"/>
        <v>932.375</v>
      </c>
      <c r="M148" s="6">
        <f t="shared" si="31"/>
        <v>932.375</v>
      </c>
    </row>
    <row r="149" spans="1:13" s="2" customFormat="1" ht="60">
      <c r="A149" s="5"/>
      <c r="B149" s="5">
        <v>1</v>
      </c>
      <c r="C149" s="2" t="s">
        <v>165</v>
      </c>
      <c r="D149" s="5">
        <v>84</v>
      </c>
      <c r="E149" s="6">
        <f t="shared" si="38"/>
        <v>25.2</v>
      </c>
      <c r="F149" s="2">
        <v>2075.75</v>
      </c>
      <c r="G149" s="15">
        <v>0.4</v>
      </c>
      <c r="H149" s="6">
        <f t="shared" si="39"/>
        <v>830.3000000000001</v>
      </c>
      <c r="I149" s="5">
        <v>0.25</v>
      </c>
      <c r="J149" s="6">
        <f t="shared" si="40"/>
        <v>207.57500000000002</v>
      </c>
      <c r="K149" s="5"/>
      <c r="L149" s="6">
        <f t="shared" si="28"/>
        <v>1063.075</v>
      </c>
      <c r="M149" s="6">
        <f t="shared" si="31"/>
        <v>1063.075</v>
      </c>
    </row>
    <row r="150" spans="1:13" s="2" customFormat="1" ht="60">
      <c r="A150" s="5"/>
      <c r="B150" s="5">
        <v>1</v>
      </c>
      <c r="C150" s="2" t="s">
        <v>166</v>
      </c>
      <c r="D150" s="5">
        <v>98</v>
      </c>
      <c r="E150" s="6">
        <f t="shared" si="38"/>
        <v>29.4</v>
      </c>
      <c r="F150" s="2">
        <v>2220.15</v>
      </c>
      <c r="G150" s="15">
        <v>0.4</v>
      </c>
      <c r="H150" s="6">
        <f t="shared" si="39"/>
        <v>888.0600000000001</v>
      </c>
      <c r="I150" s="5">
        <v>0.25</v>
      </c>
      <c r="J150" s="6">
        <f t="shared" si="40"/>
        <v>222.01500000000001</v>
      </c>
      <c r="K150" s="5"/>
      <c r="L150" s="6">
        <f t="shared" si="28"/>
        <v>1139.4750000000001</v>
      </c>
      <c r="M150" s="6">
        <f t="shared" si="31"/>
        <v>1139.4750000000001</v>
      </c>
    </row>
    <row r="151" spans="1:13" s="2" customFormat="1" ht="60">
      <c r="A151" s="5"/>
      <c r="B151" s="5">
        <v>1</v>
      </c>
      <c r="C151" s="2" t="s">
        <v>167</v>
      </c>
      <c r="D151" s="5">
        <v>96</v>
      </c>
      <c r="E151" s="6">
        <f t="shared" si="38"/>
        <v>28.799999999999997</v>
      </c>
      <c r="F151" s="2">
        <v>2485.2</v>
      </c>
      <c r="G151" s="15">
        <v>0.4</v>
      </c>
      <c r="H151" s="6">
        <f t="shared" si="39"/>
        <v>994.0799999999999</v>
      </c>
      <c r="I151" s="5">
        <v>0.25</v>
      </c>
      <c r="J151" s="6">
        <f t="shared" si="40"/>
        <v>248.51999999999998</v>
      </c>
      <c r="K151" s="5"/>
      <c r="L151" s="6">
        <f t="shared" si="28"/>
        <v>1271.3999999999999</v>
      </c>
      <c r="M151" s="6">
        <f t="shared" si="31"/>
        <v>1271.3999999999999</v>
      </c>
    </row>
    <row r="152" spans="1:13" s="2" customFormat="1" ht="60">
      <c r="A152" s="5"/>
      <c r="B152" s="5">
        <v>1</v>
      </c>
      <c r="C152" s="2" t="s">
        <v>390</v>
      </c>
      <c r="D152" s="5">
        <v>229</v>
      </c>
      <c r="E152" s="6">
        <f t="shared" si="38"/>
        <v>68.7</v>
      </c>
      <c r="F152" s="2">
        <v>2750.25</v>
      </c>
      <c r="G152" s="15">
        <v>0.4</v>
      </c>
      <c r="H152" s="6">
        <f t="shared" si="39"/>
        <v>1100.1000000000001</v>
      </c>
      <c r="I152" s="5">
        <v>0.25</v>
      </c>
      <c r="J152" s="6">
        <f t="shared" si="40"/>
        <v>275.02500000000003</v>
      </c>
      <c r="K152" s="5"/>
      <c r="L152" s="6">
        <f t="shared" si="28"/>
        <v>1443.8250000000003</v>
      </c>
      <c r="M152" s="6">
        <f t="shared" si="31"/>
        <v>1443.8250000000003</v>
      </c>
    </row>
    <row r="153" spans="1:13" s="2" customFormat="1" ht="75">
      <c r="A153" s="5"/>
      <c r="B153" s="5">
        <v>1</v>
      </c>
      <c r="C153" s="2" t="s">
        <v>391</v>
      </c>
      <c r="D153" s="5">
        <v>148</v>
      </c>
      <c r="E153" s="6">
        <f>B153*(D153*0.3)</f>
        <v>44.4</v>
      </c>
      <c r="F153" s="2">
        <v>3071.35</v>
      </c>
      <c r="G153" s="15">
        <v>0.4</v>
      </c>
      <c r="H153" s="6">
        <f>B153*(F153*G153)</f>
        <v>1228.54</v>
      </c>
      <c r="I153" s="5">
        <v>0.25</v>
      </c>
      <c r="J153" s="6">
        <f>(H153*I153)</f>
        <v>307.135</v>
      </c>
      <c r="K153" s="5"/>
      <c r="L153" s="6">
        <f>(B153*K153+E153+H153+J153)/B153</f>
        <v>1580.075</v>
      </c>
      <c r="M153" s="6">
        <f>L153*B153</f>
        <v>1580.075</v>
      </c>
    </row>
    <row r="154" spans="1:13" s="2" customFormat="1" ht="75">
      <c r="A154" s="5"/>
      <c r="B154" s="5">
        <v>1</v>
      </c>
      <c r="C154" s="2" t="s">
        <v>392</v>
      </c>
      <c r="D154" s="5">
        <v>229</v>
      </c>
      <c r="E154" s="6">
        <f>B154*(D154*0.3)</f>
        <v>68.7</v>
      </c>
      <c r="F154" s="2">
        <v>3621.4</v>
      </c>
      <c r="G154" s="15">
        <v>0.4</v>
      </c>
      <c r="H154" s="6">
        <f>B154*(F154*G154)</f>
        <v>1448.5600000000002</v>
      </c>
      <c r="I154" s="5">
        <v>0.25</v>
      </c>
      <c r="J154" s="6">
        <f>(H154*I154)</f>
        <v>362.14000000000004</v>
      </c>
      <c r="K154" s="5"/>
      <c r="L154" s="6">
        <f>(B154*K154+E154+H154+J154)/B154</f>
        <v>1879.4000000000003</v>
      </c>
      <c r="M154" s="6">
        <f>L154*B154</f>
        <v>1879.4000000000003</v>
      </c>
    </row>
    <row r="155" spans="1:13" s="2" customFormat="1" ht="75">
      <c r="A155" s="5"/>
      <c r="B155" s="5">
        <v>1</v>
      </c>
      <c r="C155" s="2" t="s">
        <v>393</v>
      </c>
      <c r="D155" s="5">
        <v>229</v>
      </c>
      <c r="E155" s="6">
        <f>B155*(D155*0.3)</f>
        <v>68.7</v>
      </c>
      <c r="F155" s="2">
        <v>3860.8</v>
      </c>
      <c r="G155" s="15">
        <v>0.4</v>
      </c>
      <c r="H155" s="6">
        <f>B155*(F155*G155)</f>
        <v>1544.3200000000002</v>
      </c>
      <c r="I155" s="5">
        <v>0.25</v>
      </c>
      <c r="J155" s="6">
        <f>(H155*I155)</f>
        <v>386.08000000000004</v>
      </c>
      <c r="K155" s="5"/>
      <c r="L155" s="6">
        <f>(B155*K155+E155+H155+J155)/B155</f>
        <v>1999.1000000000004</v>
      </c>
      <c r="M155" s="6">
        <f>L155*B155</f>
        <v>1999.1000000000004</v>
      </c>
    </row>
    <row r="156" spans="1:13" s="2" customFormat="1" ht="73.5" customHeight="1">
      <c r="A156" s="5"/>
      <c r="B156" s="5">
        <v>1</v>
      </c>
      <c r="C156" s="2" t="s">
        <v>270</v>
      </c>
      <c r="D156" s="5">
        <v>288</v>
      </c>
      <c r="E156" s="6">
        <f t="shared" si="38"/>
        <v>86.39999999999999</v>
      </c>
      <c r="F156" s="2">
        <v>4369.05</v>
      </c>
      <c r="G156" s="15">
        <v>0.4</v>
      </c>
      <c r="H156" s="6">
        <f t="shared" si="39"/>
        <v>1747.6200000000001</v>
      </c>
      <c r="I156" s="5">
        <v>0.25</v>
      </c>
      <c r="J156" s="6">
        <f t="shared" si="40"/>
        <v>436.90500000000003</v>
      </c>
      <c r="K156" s="5"/>
      <c r="L156" s="6">
        <f t="shared" si="28"/>
        <v>2270.925</v>
      </c>
      <c r="M156" s="6">
        <f t="shared" si="31"/>
        <v>2270.925</v>
      </c>
    </row>
    <row r="157" spans="1:13" s="2" customFormat="1" ht="76.5" customHeight="1">
      <c r="A157" s="5"/>
      <c r="B157" s="5">
        <v>1</v>
      </c>
      <c r="C157" s="2" t="s">
        <v>271</v>
      </c>
      <c r="D157" s="5">
        <v>318</v>
      </c>
      <c r="E157" s="6">
        <f t="shared" si="38"/>
        <v>95.39999999999999</v>
      </c>
      <c r="F157" s="2">
        <v>4582.8</v>
      </c>
      <c r="G157" s="15">
        <v>0.4</v>
      </c>
      <c r="H157" s="6">
        <f t="shared" si="39"/>
        <v>1833.1200000000001</v>
      </c>
      <c r="I157" s="5">
        <v>0.25</v>
      </c>
      <c r="J157" s="6">
        <f t="shared" si="40"/>
        <v>458.28000000000003</v>
      </c>
      <c r="K157" s="5"/>
      <c r="L157" s="6">
        <f t="shared" si="28"/>
        <v>2386.8</v>
      </c>
      <c r="M157" s="6">
        <f t="shared" si="31"/>
        <v>2386.8</v>
      </c>
    </row>
    <row r="158" spans="1:13" s="2" customFormat="1" ht="15">
      <c r="A158" s="5"/>
      <c r="B158" s="5">
        <v>1</v>
      </c>
      <c r="C158" s="2" t="s">
        <v>293</v>
      </c>
      <c r="D158" s="5">
        <v>10</v>
      </c>
      <c r="E158" s="6">
        <f t="shared" si="38"/>
        <v>3</v>
      </c>
      <c r="F158" s="2">
        <v>93</v>
      </c>
      <c r="G158" s="5">
        <v>0.4</v>
      </c>
      <c r="H158" s="6">
        <f t="shared" si="39"/>
        <v>37.2</v>
      </c>
      <c r="I158" s="5">
        <v>0.25</v>
      </c>
      <c r="J158" s="6">
        <f>(H158*I158)</f>
        <v>9.3</v>
      </c>
      <c r="K158" s="5"/>
      <c r="L158" s="6">
        <f>(B158*K158+E158+H158+J158)/B158</f>
        <v>49.5</v>
      </c>
      <c r="M158" s="6">
        <f>L158*B158</f>
        <v>49.5</v>
      </c>
    </row>
    <row r="159" spans="1:13" s="2" customFormat="1" ht="30">
      <c r="A159" s="5"/>
      <c r="B159" s="5">
        <v>1</v>
      </c>
      <c r="C159" s="2" t="s">
        <v>294</v>
      </c>
      <c r="D159" s="5">
        <v>10</v>
      </c>
      <c r="E159" s="6">
        <f t="shared" si="38"/>
        <v>3</v>
      </c>
      <c r="F159" s="2">
        <v>180</v>
      </c>
      <c r="G159" s="5">
        <v>0.4</v>
      </c>
      <c r="H159" s="6">
        <f t="shared" si="39"/>
        <v>72</v>
      </c>
      <c r="I159" s="5">
        <v>0.25</v>
      </c>
      <c r="J159" s="6">
        <f t="shared" si="30"/>
        <v>18</v>
      </c>
      <c r="K159" s="5"/>
      <c r="L159" s="6">
        <f>(B159*K159+E159+H159+J159)/B159</f>
        <v>93</v>
      </c>
      <c r="M159" s="6">
        <f>L159*B159</f>
        <v>93</v>
      </c>
    </row>
    <row r="160" spans="1:13" s="2" customFormat="1" ht="30">
      <c r="A160" s="5"/>
      <c r="B160" s="5">
        <v>1</v>
      </c>
      <c r="C160" s="2" t="s">
        <v>31</v>
      </c>
      <c r="D160" s="5">
        <v>10</v>
      </c>
      <c r="E160" s="6">
        <f>B160*(D160*0.9)</f>
        <v>9</v>
      </c>
      <c r="F160" s="2">
        <v>153</v>
      </c>
      <c r="G160" s="5">
        <v>0.4</v>
      </c>
      <c r="H160" s="6">
        <f t="shared" si="39"/>
        <v>61.2</v>
      </c>
      <c r="I160" s="5">
        <v>0.3</v>
      </c>
      <c r="J160" s="6">
        <f t="shared" si="30"/>
        <v>18.36</v>
      </c>
      <c r="K160" s="5"/>
      <c r="L160" s="6">
        <f>(B160*K160+E160+H160+J160)/B160</f>
        <v>88.56</v>
      </c>
      <c r="M160" s="6">
        <f>L160*B160</f>
        <v>88.56</v>
      </c>
    </row>
    <row r="161" spans="1:13" s="2" customFormat="1" ht="45">
      <c r="A161" s="5"/>
      <c r="B161" s="5">
        <v>1</v>
      </c>
      <c r="C161" s="2" t="s">
        <v>36</v>
      </c>
      <c r="D161" s="5">
        <v>20</v>
      </c>
      <c r="E161" s="6">
        <f>B161*(D161*0.3)</f>
        <v>6</v>
      </c>
      <c r="F161" s="2">
        <v>168</v>
      </c>
      <c r="G161" s="5">
        <v>0.4</v>
      </c>
      <c r="H161" s="6">
        <f t="shared" si="39"/>
        <v>67.2</v>
      </c>
      <c r="I161" s="5">
        <v>0.4</v>
      </c>
      <c r="J161" s="6">
        <f>(H161*I161)</f>
        <v>26.880000000000003</v>
      </c>
      <c r="K161" s="5"/>
      <c r="L161" s="6">
        <f>(B161*K161+E161+H161+J161)/B161</f>
        <v>100.08000000000001</v>
      </c>
      <c r="M161" s="6">
        <f>L161*B161</f>
        <v>100.08000000000001</v>
      </c>
    </row>
    <row r="162" spans="1:13" s="2" customFormat="1" ht="15.75">
      <c r="A162" s="5"/>
      <c r="B162" s="5"/>
      <c r="C162" s="7" t="s">
        <v>344</v>
      </c>
      <c r="D162" s="5"/>
      <c r="E162" s="6"/>
      <c r="G162" s="5"/>
      <c r="H162" s="6"/>
      <c r="I162" s="5"/>
      <c r="J162" s="6"/>
      <c r="K162" s="5"/>
      <c r="L162" s="6"/>
      <c r="M162" s="6"/>
    </row>
    <row r="163" spans="1:13" s="2" customFormat="1" ht="90">
      <c r="A163" s="5"/>
      <c r="B163" s="5">
        <v>1</v>
      </c>
      <c r="C163" s="2" t="s">
        <v>513</v>
      </c>
      <c r="D163" s="5">
        <v>145</v>
      </c>
      <c r="E163" s="6">
        <f>B163*(D163*0.3)</f>
        <v>43.5</v>
      </c>
      <c r="F163" s="2">
        <v>5461</v>
      </c>
      <c r="G163" s="5">
        <v>0.4</v>
      </c>
      <c r="H163" s="6">
        <f t="shared" si="39"/>
        <v>2184.4</v>
      </c>
      <c r="I163" s="5">
        <v>0.25</v>
      </c>
      <c r="J163" s="6">
        <f aca="true" t="shared" si="41" ref="J163:J222">(H163*I163)</f>
        <v>546.1</v>
      </c>
      <c r="K163" s="5"/>
      <c r="L163" s="6">
        <f>(B163*K163+E163+H163+J163)/B163</f>
        <v>2774</v>
      </c>
      <c r="M163" s="6">
        <f aca="true" t="shared" si="42" ref="M163:M189">L163*B163</f>
        <v>2774</v>
      </c>
    </row>
    <row r="164" spans="1:13" s="2" customFormat="1" ht="135">
      <c r="A164" s="5"/>
      <c r="B164" s="5">
        <v>1</v>
      </c>
      <c r="C164" s="2" t="s">
        <v>274</v>
      </c>
      <c r="D164" s="5">
        <v>145</v>
      </c>
      <c r="E164" s="6">
        <f>B164*(D164*0.3)</f>
        <v>43.5</v>
      </c>
      <c r="F164" s="2">
        <v>10449</v>
      </c>
      <c r="G164" s="5">
        <v>0.4</v>
      </c>
      <c r="H164" s="6">
        <f t="shared" si="39"/>
        <v>4179.6</v>
      </c>
      <c r="I164" s="5">
        <v>0.25</v>
      </c>
      <c r="J164" s="6">
        <f t="shared" si="41"/>
        <v>1044.9</v>
      </c>
      <c r="K164" s="5"/>
      <c r="L164" s="6">
        <f>(B164*K164+E164+H164+J164)/B164</f>
        <v>5268</v>
      </c>
      <c r="M164" s="6">
        <f t="shared" si="42"/>
        <v>5268</v>
      </c>
    </row>
    <row r="165" spans="1:13" s="2" customFormat="1" ht="135">
      <c r="A165" s="5"/>
      <c r="B165" s="5">
        <v>1</v>
      </c>
      <c r="C165" s="2" t="s">
        <v>7</v>
      </c>
      <c r="D165" s="5">
        <v>145</v>
      </c>
      <c r="E165" s="6">
        <f>B165*(D165*0.3)</f>
        <v>43.5</v>
      </c>
      <c r="F165" s="2">
        <v>13129</v>
      </c>
      <c r="G165" s="5">
        <v>0.4</v>
      </c>
      <c r="H165" s="6">
        <f>B165*(F165*G165)</f>
        <v>5251.6</v>
      </c>
      <c r="I165" s="5">
        <v>0.25</v>
      </c>
      <c r="J165" s="6">
        <f>(H165*I165)</f>
        <v>1312.9</v>
      </c>
      <c r="K165" s="5"/>
      <c r="L165" s="6">
        <f>(B165*K165+E165+H165+J165)/B165</f>
        <v>6608</v>
      </c>
      <c r="M165" s="6">
        <f>L165*B165</f>
        <v>6608</v>
      </c>
    </row>
    <row r="166" spans="1:13" s="2" customFormat="1" ht="45">
      <c r="A166" s="5"/>
      <c r="B166" s="5">
        <v>1</v>
      </c>
      <c r="C166" s="2" t="s">
        <v>36</v>
      </c>
      <c r="D166" s="5">
        <v>20</v>
      </c>
      <c r="E166" s="6">
        <f>B166*(D166*0.3)</f>
        <v>6</v>
      </c>
      <c r="F166" s="2">
        <v>168</v>
      </c>
      <c r="G166" s="5">
        <v>0.4</v>
      </c>
      <c r="H166" s="6">
        <f t="shared" si="39"/>
        <v>67.2</v>
      </c>
      <c r="I166" s="5">
        <v>0.25</v>
      </c>
      <c r="J166" s="6">
        <f t="shared" si="41"/>
        <v>16.8</v>
      </c>
      <c r="K166" s="5"/>
      <c r="L166" s="6">
        <f>(B166*K166+E166+H166+J166)/B166</f>
        <v>90</v>
      </c>
      <c r="M166" s="6">
        <f t="shared" si="42"/>
        <v>90</v>
      </c>
    </row>
    <row r="167" spans="1:13" s="2" customFormat="1" ht="14.25" customHeight="1">
      <c r="A167" s="5"/>
      <c r="B167" s="5"/>
      <c r="D167" s="5"/>
      <c r="E167" s="6"/>
      <c r="G167" s="5"/>
      <c r="H167" s="6"/>
      <c r="I167" s="5"/>
      <c r="J167" s="6"/>
      <c r="K167" s="5"/>
      <c r="L167" s="6"/>
      <c r="M167" s="6"/>
    </row>
    <row r="168" spans="1:13" s="2" customFormat="1" ht="30">
      <c r="A168" s="5"/>
      <c r="B168" s="5">
        <v>1</v>
      </c>
      <c r="C168" s="2" t="s">
        <v>359</v>
      </c>
      <c r="D168" s="5">
        <v>6</v>
      </c>
      <c r="E168" s="6">
        <f aca="true" t="shared" si="43" ref="E168:E173">B168*(D168*0.3)</f>
        <v>1.7999999999999998</v>
      </c>
      <c r="F168" s="2">
        <v>25</v>
      </c>
      <c r="G168" s="5">
        <v>0.4</v>
      </c>
      <c r="H168" s="6">
        <f t="shared" si="39"/>
        <v>10</v>
      </c>
      <c r="I168" s="5">
        <v>0.25</v>
      </c>
      <c r="J168" s="6">
        <f t="shared" si="41"/>
        <v>2.5</v>
      </c>
      <c r="K168" s="5"/>
      <c r="L168" s="6">
        <f aca="true" t="shared" si="44" ref="L168:L189">(B168*K168+E168+H168+J168)/B168</f>
        <v>14.3</v>
      </c>
      <c r="M168" s="6">
        <f t="shared" si="42"/>
        <v>14.3</v>
      </c>
    </row>
    <row r="169" spans="1:13" s="2" customFormat="1" ht="30">
      <c r="A169" s="5"/>
      <c r="B169" s="5">
        <v>1</v>
      </c>
      <c r="C169" s="2" t="s">
        <v>527</v>
      </c>
      <c r="D169" s="5">
        <v>6</v>
      </c>
      <c r="E169" s="6">
        <f t="shared" si="43"/>
        <v>1.7999999999999998</v>
      </c>
      <c r="F169" s="2">
        <v>27</v>
      </c>
      <c r="G169" s="5">
        <v>0.4</v>
      </c>
      <c r="H169" s="6">
        <f>B169*(F169*G169)</f>
        <v>10.8</v>
      </c>
      <c r="I169" s="5">
        <v>0.25</v>
      </c>
      <c r="J169" s="6">
        <f>(H169*I169)</f>
        <v>2.7</v>
      </c>
      <c r="K169" s="5"/>
      <c r="L169" s="6">
        <f>(B169*K169+E169+H169+J169)/B169</f>
        <v>15.3</v>
      </c>
      <c r="M169" s="6">
        <f>L169*B169</f>
        <v>15.3</v>
      </c>
    </row>
    <row r="170" spans="1:13" s="2" customFormat="1" ht="30">
      <c r="A170" s="5"/>
      <c r="B170" s="5">
        <v>1</v>
      </c>
      <c r="C170" s="2" t="s">
        <v>267</v>
      </c>
      <c r="D170" s="5">
        <v>9</v>
      </c>
      <c r="E170" s="6">
        <f t="shared" si="43"/>
        <v>2.6999999999999997</v>
      </c>
      <c r="F170" s="2">
        <v>50</v>
      </c>
      <c r="G170" s="5">
        <v>0.4</v>
      </c>
      <c r="H170" s="6">
        <f>B170*(F170*G170)</f>
        <v>20</v>
      </c>
      <c r="I170" s="5">
        <v>0.25</v>
      </c>
      <c r="J170" s="6">
        <f>(H170*I170)</f>
        <v>5</v>
      </c>
      <c r="K170" s="5"/>
      <c r="L170" s="6">
        <f>(B170*K170+E170+H170+J170)/B170</f>
        <v>27.7</v>
      </c>
      <c r="M170" s="6">
        <f>L170*B170</f>
        <v>27.7</v>
      </c>
    </row>
    <row r="171" spans="1:13" s="2" customFormat="1" ht="30">
      <c r="A171" s="5"/>
      <c r="B171" s="5">
        <v>1</v>
      </c>
      <c r="C171" s="2" t="s">
        <v>159</v>
      </c>
      <c r="D171" s="5">
        <v>10</v>
      </c>
      <c r="E171" s="6">
        <f t="shared" si="43"/>
        <v>3</v>
      </c>
      <c r="F171" s="2">
        <v>52</v>
      </c>
      <c r="G171" s="5">
        <v>0.4</v>
      </c>
      <c r="H171" s="6">
        <f>B171*(F171*G171)</f>
        <v>20.8</v>
      </c>
      <c r="I171" s="5">
        <v>0.25</v>
      </c>
      <c r="J171" s="6">
        <f>(H171*I171)</f>
        <v>5.2</v>
      </c>
      <c r="K171" s="5"/>
      <c r="L171" s="6">
        <f>(B171*K171+E171+H171+J171)/B171</f>
        <v>29</v>
      </c>
      <c r="M171" s="6">
        <f>L171*B171</f>
        <v>29</v>
      </c>
    </row>
    <row r="172" spans="1:13" s="2" customFormat="1" ht="30">
      <c r="A172" s="5"/>
      <c r="B172" s="5">
        <v>1</v>
      </c>
      <c r="C172" s="2" t="s">
        <v>160</v>
      </c>
      <c r="D172" s="5">
        <v>19</v>
      </c>
      <c r="E172" s="6">
        <f t="shared" si="43"/>
        <v>5.7</v>
      </c>
      <c r="F172" s="2">
        <v>120</v>
      </c>
      <c r="G172" s="5">
        <v>0.4</v>
      </c>
      <c r="H172" s="6">
        <f>B172*(F172*G172)</f>
        <v>48</v>
      </c>
      <c r="I172" s="5">
        <v>0.25</v>
      </c>
      <c r="J172" s="6">
        <f>(H172*I172)</f>
        <v>12</v>
      </c>
      <c r="K172" s="5"/>
      <c r="L172" s="6">
        <f>(B172*K172+E172+H172+J172)/B172</f>
        <v>65.7</v>
      </c>
      <c r="M172" s="6">
        <f>L172*B172</f>
        <v>65.7</v>
      </c>
    </row>
    <row r="173" spans="1:13" s="2" customFormat="1" ht="30">
      <c r="A173" s="5"/>
      <c r="B173" s="5">
        <v>1</v>
      </c>
      <c r="C173" s="2" t="s">
        <v>161</v>
      </c>
      <c r="D173" s="5">
        <v>20</v>
      </c>
      <c r="E173" s="6">
        <f t="shared" si="43"/>
        <v>6</v>
      </c>
      <c r="F173" s="2">
        <v>125</v>
      </c>
      <c r="G173" s="5">
        <v>0.4</v>
      </c>
      <c r="H173" s="6">
        <f>B173*(F173*G173)</f>
        <v>50</v>
      </c>
      <c r="I173" s="5">
        <v>0.25</v>
      </c>
      <c r="J173" s="6">
        <f>(H173*I173)</f>
        <v>12.5</v>
      </c>
      <c r="K173" s="5"/>
      <c r="L173" s="6">
        <f>(B173*K173+E173+H173+J173)/B173</f>
        <v>68.5</v>
      </c>
      <c r="M173" s="6">
        <f>L173*B173</f>
        <v>68.5</v>
      </c>
    </row>
    <row r="174" spans="1:13" s="2" customFormat="1" ht="15">
      <c r="A174" s="5"/>
      <c r="B174" s="5"/>
      <c r="D174" s="5"/>
      <c r="E174" s="6"/>
      <c r="G174" s="5"/>
      <c r="H174" s="6"/>
      <c r="I174" s="5"/>
      <c r="J174" s="6"/>
      <c r="K174" s="5"/>
      <c r="L174" s="6"/>
      <c r="M174" s="6"/>
    </row>
    <row r="175" spans="1:13" s="2" customFormat="1" ht="30">
      <c r="A175" s="5"/>
      <c r="B175" s="5">
        <v>1</v>
      </c>
      <c r="C175" s="2" t="s">
        <v>142</v>
      </c>
      <c r="D175" s="5">
        <v>56</v>
      </c>
      <c r="E175" s="6">
        <f aca="true" t="shared" si="45" ref="E175:E180">B175*(D175*0.3)</f>
        <v>16.8</v>
      </c>
      <c r="F175" s="2">
        <v>846</v>
      </c>
      <c r="G175" s="5">
        <v>0.4</v>
      </c>
      <c r="H175" s="6">
        <f t="shared" si="39"/>
        <v>338.40000000000003</v>
      </c>
      <c r="I175" s="5">
        <v>0.25</v>
      </c>
      <c r="J175" s="6">
        <f t="shared" si="41"/>
        <v>84.60000000000001</v>
      </c>
      <c r="K175" s="5"/>
      <c r="L175" s="6">
        <f t="shared" si="44"/>
        <v>439.80000000000007</v>
      </c>
      <c r="M175" s="6">
        <f t="shared" si="42"/>
        <v>439.80000000000007</v>
      </c>
    </row>
    <row r="176" spans="1:13" s="2" customFormat="1" ht="30">
      <c r="A176" s="5"/>
      <c r="B176" s="5">
        <v>1</v>
      </c>
      <c r="C176" s="2" t="s">
        <v>143</v>
      </c>
      <c r="D176" s="5">
        <v>60</v>
      </c>
      <c r="E176" s="6">
        <f t="shared" si="45"/>
        <v>18</v>
      </c>
      <c r="F176" s="2">
        <v>1890</v>
      </c>
      <c r="G176" s="5">
        <v>0.4</v>
      </c>
      <c r="H176" s="6">
        <f t="shared" si="39"/>
        <v>756</v>
      </c>
      <c r="I176" s="5">
        <v>0.25</v>
      </c>
      <c r="J176" s="6">
        <f t="shared" si="41"/>
        <v>189</v>
      </c>
      <c r="K176" s="5"/>
      <c r="L176" s="6">
        <f t="shared" si="44"/>
        <v>963</v>
      </c>
      <c r="M176" s="6">
        <f t="shared" si="42"/>
        <v>963</v>
      </c>
    </row>
    <row r="177" spans="1:13" s="2" customFormat="1" ht="30">
      <c r="A177" s="5"/>
      <c r="B177" s="5">
        <v>1</v>
      </c>
      <c r="C177" s="2" t="s">
        <v>144</v>
      </c>
      <c r="D177" s="5">
        <v>65</v>
      </c>
      <c r="E177" s="6">
        <f t="shared" si="45"/>
        <v>19.5</v>
      </c>
      <c r="F177" s="2">
        <v>2403</v>
      </c>
      <c r="G177" s="5">
        <v>0.4</v>
      </c>
      <c r="H177" s="6">
        <f t="shared" si="39"/>
        <v>961.2</v>
      </c>
      <c r="I177" s="5">
        <v>0.25</v>
      </c>
      <c r="J177" s="6">
        <f t="shared" si="41"/>
        <v>240.3</v>
      </c>
      <c r="K177" s="5"/>
      <c r="L177" s="6">
        <f t="shared" si="44"/>
        <v>1221</v>
      </c>
      <c r="M177" s="6">
        <f t="shared" si="42"/>
        <v>1221</v>
      </c>
    </row>
    <row r="178" spans="1:13" s="2" customFormat="1" ht="30">
      <c r="A178" s="5"/>
      <c r="B178" s="5">
        <v>1</v>
      </c>
      <c r="C178" s="2" t="s">
        <v>145</v>
      </c>
      <c r="D178" s="5">
        <v>113</v>
      </c>
      <c r="E178" s="6">
        <f t="shared" si="45"/>
        <v>33.9</v>
      </c>
      <c r="F178" s="2">
        <v>3199</v>
      </c>
      <c r="G178" s="5">
        <v>0.4</v>
      </c>
      <c r="H178" s="6">
        <f t="shared" si="39"/>
        <v>1279.6000000000001</v>
      </c>
      <c r="I178" s="5">
        <v>0.25</v>
      </c>
      <c r="J178" s="6">
        <f t="shared" si="41"/>
        <v>319.90000000000003</v>
      </c>
      <c r="K178" s="5"/>
      <c r="L178" s="6">
        <f t="shared" si="44"/>
        <v>1633.4000000000003</v>
      </c>
      <c r="M178" s="6">
        <f t="shared" si="42"/>
        <v>1633.4000000000003</v>
      </c>
    </row>
    <row r="179" spans="1:13" s="2" customFormat="1" ht="30">
      <c r="A179" s="5"/>
      <c r="B179" s="5">
        <v>1</v>
      </c>
      <c r="C179" s="2" t="s">
        <v>146</v>
      </c>
      <c r="D179" s="5">
        <v>174</v>
      </c>
      <c r="E179" s="6">
        <f t="shared" si="45"/>
        <v>52.199999999999996</v>
      </c>
      <c r="F179" s="2">
        <v>4281</v>
      </c>
      <c r="G179" s="5">
        <v>0.4</v>
      </c>
      <c r="H179" s="6">
        <f t="shared" si="39"/>
        <v>1712.4</v>
      </c>
      <c r="I179" s="5">
        <v>0.25</v>
      </c>
      <c r="J179" s="6">
        <f t="shared" si="41"/>
        <v>428.1</v>
      </c>
      <c r="K179" s="5"/>
      <c r="L179" s="6">
        <f t="shared" si="44"/>
        <v>2192.7000000000003</v>
      </c>
      <c r="M179" s="6">
        <f t="shared" si="42"/>
        <v>2192.7000000000003</v>
      </c>
    </row>
    <row r="180" spans="1:13" s="2" customFormat="1" ht="30">
      <c r="A180" s="5"/>
      <c r="B180" s="5">
        <v>1</v>
      </c>
      <c r="C180" s="2" t="s">
        <v>147</v>
      </c>
      <c r="D180" s="5">
        <v>330</v>
      </c>
      <c r="E180" s="6">
        <f t="shared" si="45"/>
        <v>99</v>
      </c>
      <c r="F180" s="2">
        <v>5757</v>
      </c>
      <c r="G180" s="5">
        <v>0.4</v>
      </c>
      <c r="H180" s="6">
        <f t="shared" si="39"/>
        <v>2302.8</v>
      </c>
      <c r="I180" s="5">
        <v>0.25</v>
      </c>
      <c r="J180" s="6">
        <f t="shared" si="41"/>
        <v>575.7</v>
      </c>
      <c r="K180" s="5"/>
      <c r="L180" s="6">
        <f t="shared" si="44"/>
        <v>2977.5</v>
      </c>
      <c r="M180" s="6">
        <f t="shared" si="42"/>
        <v>2977.5</v>
      </c>
    </row>
    <row r="181" spans="1:13" s="2" customFormat="1" ht="15">
      <c r="A181" s="5"/>
      <c r="B181" s="5"/>
      <c r="D181" s="5"/>
      <c r="E181" s="6"/>
      <c r="G181" s="5"/>
      <c r="H181" s="6"/>
      <c r="I181" s="5"/>
      <c r="J181" s="6"/>
      <c r="K181" s="5"/>
      <c r="L181" s="6"/>
      <c r="M181" s="6"/>
    </row>
    <row r="182" spans="1:13" s="2" customFormat="1" ht="15">
      <c r="A182" s="5"/>
      <c r="B182" s="5"/>
      <c r="D182" s="5"/>
      <c r="E182" s="6"/>
      <c r="G182" s="5"/>
      <c r="H182" s="6"/>
      <c r="I182" s="5"/>
      <c r="J182" s="6"/>
      <c r="K182" s="5"/>
      <c r="L182" s="6"/>
      <c r="M182" s="6"/>
    </row>
    <row r="183" spans="1:13" s="2" customFormat="1" ht="15">
      <c r="A183" s="5"/>
      <c r="B183" s="5"/>
      <c r="D183" s="5"/>
      <c r="E183" s="6"/>
      <c r="G183" s="5"/>
      <c r="H183" s="6"/>
      <c r="I183" s="5"/>
      <c r="J183" s="6"/>
      <c r="K183" s="5"/>
      <c r="L183" s="6"/>
      <c r="M183" s="6"/>
    </row>
    <row r="184" spans="1:13" s="2" customFormat="1" ht="45">
      <c r="A184" s="5"/>
      <c r="B184" s="5">
        <v>1</v>
      </c>
      <c r="C184" s="2" t="s">
        <v>317</v>
      </c>
      <c r="D184" s="5">
        <v>5</v>
      </c>
      <c r="E184" s="6">
        <f aca="true" t="shared" si="46" ref="E184:E189">B184*(D184*0.75)</f>
        <v>3.75</v>
      </c>
      <c r="F184" s="2">
        <f>185+98</f>
        <v>283</v>
      </c>
      <c r="G184" s="5">
        <v>0.6</v>
      </c>
      <c r="H184" s="6">
        <f t="shared" si="39"/>
        <v>169.79999999999998</v>
      </c>
      <c r="I184" s="5">
        <v>0.25</v>
      </c>
      <c r="J184" s="6">
        <f t="shared" si="41"/>
        <v>42.449999999999996</v>
      </c>
      <c r="K184" s="5"/>
      <c r="L184" s="6">
        <f t="shared" si="44"/>
        <v>215.99999999999997</v>
      </c>
      <c r="M184" s="6">
        <f t="shared" si="42"/>
        <v>215.99999999999997</v>
      </c>
    </row>
    <row r="185" spans="1:13" s="2" customFormat="1" ht="45">
      <c r="A185" s="5"/>
      <c r="B185" s="5">
        <v>1</v>
      </c>
      <c r="C185" s="2" t="s">
        <v>318</v>
      </c>
      <c r="D185" s="5">
        <v>5</v>
      </c>
      <c r="E185" s="6">
        <f t="shared" si="46"/>
        <v>3.75</v>
      </c>
      <c r="F185" s="2">
        <f>185+98</f>
        <v>283</v>
      </c>
      <c r="G185" s="5">
        <v>0.6</v>
      </c>
      <c r="H185" s="6">
        <f t="shared" si="39"/>
        <v>169.79999999999998</v>
      </c>
      <c r="I185" s="5">
        <v>0.25</v>
      </c>
      <c r="J185" s="6">
        <f t="shared" si="41"/>
        <v>42.449999999999996</v>
      </c>
      <c r="K185" s="5"/>
      <c r="L185" s="6">
        <f t="shared" si="44"/>
        <v>215.99999999999997</v>
      </c>
      <c r="M185" s="6">
        <f t="shared" si="42"/>
        <v>215.99999999999997</v>
      </c>
    </row>
    <row r="186" spans="1:13" s="2" customFormat="1" ht="45">
      <c r="A186" s="5"/>
      <c r="B186" s="5">
        <v>1</v>
      </c>
      <c r="C186" s="2" t="s">
        <v>319</v>
      </c>
      <c r="D186" s="5">
        <v>10</v>
      </c>
      <c r="E186" s="6">
        <f t="shared" si="46"/>
        <v>7.5</v>
      </c>
      <c r="F186" s="2">
        <f>223+98</f>
        <v>321</v>
      </c>
      <c r="G186" s="5">
        <v>0.6</v>
      </c>
      <c r="H186" s="6">
        <f t="shared" si="39"/>
        <v>192.6</v>
      </c>
      <c r="I186" s="5">
        <v>0.25</v>
      </c>
      <c r="J186" s="6">
        <f t="shared" si="41"/>
        <v>48.15</v>
      </c>
      <c r="K186" s="5"/>
      <c r="L186" s="6">
        <f t="shared" si="44"/>
        <v>248.25</v>
      </c>
      <c r="M186" s="6">
        <f t="shared" si="42"/>
        <v>248.25</v>
      </c>
    </row>
    <row r="187" spans="1:13" s="2" customFormat="1" ht="45">
      <c r="A187" s="5"/>
      <c r="B187" s="5">
        <v>1</v>
      </c>
      <c r="C187" s="2" t="s">
        <v>320</v>
      </c>
      <c r="D187" s="5">
        <v>12</v>
      </c>
      <c r="E187" s="6">
        <f t="shared" si="46"/>
        <v>9</v>
      </c>
      <c r="F187" s="2">
        <f>303+98</f>
        <v>401</v>
      </c>
      <c r="G187" s="5">
        <v>0.6</v>
      </c>
      <c r="H187" s="6">
        <f t="shared" si="39"/>
        <v>240.6</v>
      </c>
      <c r="I187" s="5">
        <v>0.25</v>
      </c>
      <c r="J187" s="6">
        <f t="shared" si="41"/>
        <v>60.15</v>
      </c>
      <c r="K187" s="5"/>
      <c r="L187" s="6">
        <f t="shared" si="44"/>
        <v>309.75</v>
      </c>
      <c r="M187" s="6">
        <f t="shared" si="42"/>
        <v>309.75</v>
      </c>
    </row>
    <row r="188" spans="1:13" s="2" customFormat="1" ht="45">
      <c r="A188" s="5"/>
      <c r="B188" s="5">
        <v>1</v>
      </c>
      <c r="C188" s="2" t="s">
        <v>321</v>
      </c>
      <c r="D188" s="5">
        <v>20</v>
      </c>
      <c r="E188" s="6">
        <f t="shared" si="46"/>
        <v>15</v>
      </c>
      <c r="F188" s="2">
        <f>393+98</f>
        <v>491</v>
      </c>
      <c r="G188" s="5">
        <v>0.6</v>
      </c>
      <c r="H188" s="6">
        <f t="shared" si="39"/>
        <v>294.59999999999997</v>
      </c>
      <c r="I188" s="5">
        <v>0.25</v>
      </c>
      <c r="J188" s="6">
        <f t="shared" si="41"/>
        <v>73.64999999999999</v>
      </c>
      <c r="K188" s="5"/>
      <c r="L188" s="6">
        <f t="shared" si="44"/>
        <v>383.24999999999994</v>
      </c>
      <c r="M188" s="6">
        <f t="shared" si="42"/>
        <v>383.24999999999994</v>
      </c>
    </row>
    <row r="189" spans="1:13" s="2" customFormat="1" ht="45">
      <c r="A189" s="5"/>
      <c r="B189" s="5">
        <v>1</v>
      </c>
      <c r="C189" s="2" t="s">
        <v>56</v>
      </c>
      <c r="D189" s="5">
        <v>40</v>
      </c>
      <c r="E189" s="6">
        <f t="shared" si="46"/>
        <v>30</v>
      </c>
      <c r="F189" s="2">
        <f>722+98</f>
        <v>820</v>
      </c>
      <c r="G189" s="5">
        <v>0.6</v>
      </c>
      <c r="H189" s="6">
        <f t="shared" si="39"/>
        <v>492</v>
      </c>
      <c r="I189" s="5">
        <v>0.25</v>
      </c>
      <c r="J189" s="6">
        <f t="shared" si="41"/>
        <v>123</v>
      </c>
      <c r="K189" s="5"/>
      <c r="L189" s="6">
        <f t="shared" si="44"/>
        <v>645</v>
      </c>
      <c r="M189" s="6">
        <f t="shared" si="42"/>
        <v>645</v>
      </c>
    </row>
    <row r="190" spans="1:13" s="2" customFormat="1" ht="15">
      <c r="A190" s="5"/>
      <c r="B190" s="5"/>
      <c r="C190" s="21"/>
      <c r="D190" s="5"/>
      <c r="E190" s="6"/>
      <c r="G190" s="5"/>
      <c r="H190" s="6"/>
      <c r="I190" s="5"/>
      <c r="J190" s="6"/>
      <c r="K190" s="5"/>
      <c r="L190" s="6"/>
      <c r="M190" s="6"/>
    </row>
    <row r="191" spans="2:13" s="21" customFormat="1" ht="60">
      <c r="B191" s="5">
        <v>1</v>
      </c>
      <c r="C191" s="2" t="s">
        <v>260</v>
      </c>
      <c r="D191" s="5">
        <v>5</v>
      </c>
      <c r="E191" s="6">
        <f>B191*(D191*0.23)</f>
        <v>1.1500000000000001</v>
      </c>
      <c r="F191" s="2">
        <v>149</v>
      </c>
      <c r="G191" s="5">
        <v>0.6</v>
      </c>
      <c r="H191" s="6">
        <f t="shared" si="39"/>
        <v>89.39999999999999</v>
      </c>
      <c r="I191" s="5">
        <v>0.25</v>
      </c>
      <c r="J191" s="6">
        <f t="shared" si="41"/>
        <v>22.349999999999998</v>
      </c>
      <c r="L191" s="6">
        <f aca="true" t="shared" si="47" ref="L191:L205">(B191*K191+E191+H191+J191)/B191</f>
        <v>112.89999999999999</v>
      </c>
      <c r="M191" s="6">
        <f aca="true" t="shared" si="48" ref="M191:M205">L191*B191</f>
        <v>112.89999999999999</v>
      </c>
    </row>
    <row r="192" spans="2:13" s="12" customFormat="1" ht="63.75" customHeight="1">
      <c r="B192" s="5">
        <v>1</v>
      </c>
      <c r="C192" s="2" t="s">
        <v>261</v>
      </c>
      <c r="D192" s="5">
        <v>10</v>
      </c>
      <c r="E192" s="6">
        <f aca="true" t="shared" si="49" ref="E192:E198">B192*(D192*0.23)</f>
        <v>2.3000000000000003</v>
      </c>
      <c r="F192" s="2">
        <v>197</v>
      </c>
      <c r="G192" s="5">
        <v>0.6</v>
      </c>
      <c r="H192" s="6">
        <f t="shared" si="39"/>
        <v>118.19999999999999</v>
      </c>
      <c r="I192" s="5">
        <v>0.25</v>
      </c>
      <c r="J192" s="6">
        <f t="shared" si="41"/>
        <v>29.549999999999997</v>
      </c>
      <c r="L192" s="6">
        <f t="shared" si="47"/>
        <v>150.04999999999998</v>
      </c>
      <c r="M192" s="6">
        <f t="shared" si="48"/>
        <v>150.04999999999998</v>
      </c>
    </row>
    <row r="193" spans="2:13" s="12" customFormat="1" ht="60">
      <c r="B193" s="5">
        <v>1</v>
      </c>
      <c r="C193" s="2" t="s">
        <v>262</v>
      </c>
      <c r="D193" s="5">
        <v>15</v>
      </c>
      <c r="E193" s="6">
        <f t="shared" si="49"/>
        <v>3.45</v>
      </c>
      <c r="F193" s="2">
        <v>344</v>
      </c>
      <c r="G193" s="5">
        <v>0.6</v>
      </c>
      <c r="H193" s="6">
        <f t="shared" si="39"/>
        <v>206.4</v>
      </c>
      <c r="I193" s="5">
        <v>0.25</v>
      </c>
      <c r="J193" s="6">
        <f t="shared" si="41"/>
        <v>51.6</v>
      </c>
      <c r="L193" s="6">
        <f t="shared" si="47"/>
        <v>261.45</v>
      </c>
      <c r="M193" s="6">
        <f t="shared" si="48"/>
        <v>261.45</v>
      </c>
    </row>
    <row r="194" spans="2:13" s="12" customFormat="1" ht="60">
      <c r="B194" s="5">
        <v>1</v>
      </c>
      <c r="C194" s="2" t="s">
        <v>254</v>
      </c>
      <c r="D194" s="5">
        <v>30</v>
      </c>
      <c r="E194" s="6">
        <f t="shared" si="49"/>
        <v>6.9</v>
      </c>
      <c r="F194" s="2">
        <v>529</v>
      </c>
      <c r="G194" s="5">
        <v>0.6</v>
      </c>
      <c r="H194" s="6">
        <f t="shared" si="39"/>
        <v>317.4</v>
      </c>
      <c r="I194" s="5">
        <v>0.25</v>
      </c>
      <c r="J194" s="6">
        <f t="shared" si="41"/>
        <v>79.35</v>
      </c>
      <c r="L194" s="6">
        <f t="shared" si="47"/>
        <v>403.65</v>
      </c>
      <c r="M194" s="6">
        <f t="shared" si="48"/>
        <v>403.65</v>
      </c>
    </row>
    <row r="195" spans="2:13" s="12" customFormat="1" ht="60">
      <c r="B195" s="5">
        <v>1</v>
      </c>
      <c r="C195" s="2" t="s">
        <v>255</v>
      </c>
      <c r="D195" s="5">
        <v>30</v>
      </c>
      <c r="E195" s="6">
        <f t="shared" si="49"/>
        <v>6.9</v>
      </c>
      <c r="F195" s="2">
        <v>799</v>
      </c>
      <c r="G195" s="5">
        <v>0.6</v>
      </c>
      <c r="H195" s="6">
        <f t="shared" si="39"/>
        <v>479.4</v>
      </c>
      <c r="I195" s="5">
        <v>0.25</v>
      </c>
      <c r="J195" s="6">
        <f t="shared" si="41"/>
        <v>119.85</v>
      </c>
      <c r="L195" s="6">
        <f t="shared" si="47"/>
        <v>606.15</v>
      </c>
      <c r="M195" s="6">
        <f t="shared" si="48"/>
        <v>606.15</v>
      </c>
    </row>
    <row r="196" spans="2:13" s="12" customFormat="1" ht="75">
      <c r="B196" s="5">
        <v>1</v>
      </c>
      <c r="C196" s="2" t="s">
        <v>256</v>
      </c>
      <c r="D196" s="5">
        <v>75</v>
      </c>
      <c r="E196" s="6">
        <f t="shared" si="49"/>
        <v>17.25</v>
      </c>
      <c r="F196" s="2">
        <v>1007</v>
      </c>
      <c r="G196" s="5">
        <v>0.7</v>
      </c>
      <c r="H196" s="6">
        <f t="shared" si="39"/>
        <v>704.9</v>
      </c>
      <c r="I196" s="5">
        <v>0.25</v>
      </c>
      <c r="J196" s="6">
        <f t="shared" si="41"/>
        <v>176.225</v>
      </c>
      <c r="L196" s="6">
        <f t="shared" si="47"/>
        <v>898.375</v>
      </c>
      <c r="M196" s="6">
        <f t="shared" si="48"/>
        <v>898.375</v>
      </c>
    </row>
    <row r="197" spans="2:13" s="12" customFormat="1" ht="60">
      <c r="B197" s="5">
        <v>1</v>
      </c>
      <c r="C197" s="2" t="s">
        <v>185</v>
      </c>
      <c r="D197" s="5">
        <v>131</v>
      </c>
      <c r="E197" s="6">
        <f t="shared" si="49"/>
        <v>30.130000000000003</v>
      </c>
      <c r="F197" s="2">
        <v>1574</v>
      </c>
      <c r="G197" s="5">
        <v>0.7</v>
      </c>
      <c r="H197" s="6">
        <f t="shared" si="39"/>
        <v>1101.8</v>
      </c>
      <c r="I197" s="5">
        <v>0.25</v>
      </c>
      <c r="J197" s="6">
        <f t="shared" si="41"/>
        <v>275.45</v>
      </c>
      <c r="L197" s="6">
        <f t="shared" si="47"/>
        <v>1407.38</v>
      </c>
      <c r="M197" s="6">
        <f t="shared" si="48"/>
        <v>1407.38</v>
      </c>
    </row>
    <row r="198" spans="3:13" s="12" customFormat="1" ht="15">
      <c r="C198" s="2"/>
      <c r="E198" s="6">
        <f t="shared" si="49"/>
        <v>0</v>
      </c>
      <c r="F198" s="2"/>
      <c r="G198" s="5"/>
      <c r="H198" s="6">
        <f t="shared" si="39"/>
        <v>0</v>
      </c>
      <c r="I198" s="5"/>
      <c r="J198" s="6">
        <f t="shared" si="41"/>
        <v>0</v>
      </c>
      <c r="L198" s="6" t="e">
        <f t="shared" si="47"/>
        <v>#DIV/0!</v>
      </c>
      <c r="M198" s="6" t="e">
        <f t="shared" si="48"/>
        <v>#DIV/0!</v>
      </c>
    </row>
    <row r="199" spans="1:13" s="2" customFormat="1" ht="15">
      <c r="A199" s="5"/>
      <c r="B199" s="5"/>
      <c r="D199" s="5"/>
      <c r="E199" s="6">
        <f aca="true" t="shared" si="50" ref="E199:E213">B199*(D199*0.3)</f>
        <v>0</v>
      </c>
      <c r="G199" s="5"/>
      <c r="H199" s="6">
        <f aca="true" t="shared" si="51" ref="H199:H213">B199*(F199*G199)</f>
        <v>0</v>
      </c>
      <c r="I199" s="5"/>
      <c r="J199" s="6">
        <f t="shared" si="41"/>
        <v>0</v>
      </c>
      <c r="K199" s="5"/>
      <c r="L199" s="6" t="e">
        <f t="shared" si="47"/>
        <v>#DIV/0!</v>
      </c>
      <c r="M199" s="6" t="e">
        <f t="shared" si="48"/>
        <v>#DIV/0!</v>
      </c>
    </row>
    <row r="200" spans="1:13" s="2" customFormat="1" ht="15">
      <c r="A200" s="5"/>
      <c r="B200" s="5"/>
      <c r="D200" s="5"/>
      <c r="E200" s="6">
        <f t="shared" si="50"/>
        <v>0</v>
      </c>
      <c r="G200" s="5"/>
      <c r="H200" s="6">
        <f t="shared" si="51"/>
        <v>0</v>
      </c>
      <c r="I200" s="5"/>
      <c r="J200" s="6">
        <f t="shared" si="41"/>
        <v>0</v>
      </c>
      <c r="K200" s="5"/>
      <c r="L200" s="6" t="e">
        <f t="shared" si="47"/>
        <v>#DIV/0!</v>
      </c>
      <c r="M200" s="6" t="e">
        <f t="shared" si="48"/>
        <v>#DIV/0!</v>
      </c>
    </row>
    <row r="201" spans="1:13" s="2" customFormat="1" ht="15">
      <c r="A201" s="5"/>
      <c r="B201" s="5"/>
      <c r="D201" s="5"/>
      <c r="E201" s="6">
        <f t="shared" si="50"/>
        <v>0</v>
      </c>
      <c r="G201" s="5"/>
      <c r="H201" s="6">
        <f t="shared" si="51"/>
        <v>0</v>
      </c>
      <c r="I201" s="5"/>
      <c r="J201" s="6">
        <f t="shared" si="41"/>
        <v>0</v>
      </c>
      <c r="K201" s="5"/>
      <c r="L201" s="6" t="e">
        <f t="shared" si="47"/>
        <v>#DIV/0!</v>
      </c>
      <c r="M201" s="6" t="e">
        <f t="shared" si="48"/>
        <v>#DIV/0!</v>
      </c>
    </row>
    <row r="202" spans="1:13" s="2" customFormat="1" ht="15">
      <c r="A202" s="5"/>
      <c r="B202" s="5"/>
      <c r="D202" s="5"/>
      <c r="E202" s="6">
        <f t="shared" si="50"/>
        <v>0</v>
      </c>
      <c r="G202" s="5"/>
      <c r="H202" s="6">
        <f t="shared" si="51"/>
        <v>0</v>
      </c>
      <c r="I202" s="5"/>
      <c r="J202" s="6">
        <f t="shared" si="41"/>
        <v>0</v>
      </c>
      <c r="K202" s="5"/>
      <c r="L202" s="6" t="e">
        <f t="shared" si="47"/>
        <v>#DIV/0!</v>
      </c>
      <c r="M202" s="6" t="e">
        <f t="shared" si="48"/>
        <v>#DIV/0!</v>
      </c>
    </row>
    <row r="203" spans="1:13" s="2" customFormat="1" ht="15">
      <c r="A203" s="5"/>
      <c r="B203" s="5"/>
      <c r="D203" s="5"/>
      <c r="E203" s="6">
        <f t="shared" si="50"/>
        <v>0</v>
      </c>
      <c r="G203" s="5"/>
      <c r="H203" s="6">
        <f t="shared" si="51"/>
        <v>0</v>
      </c>
      <c r="I203" s="5"/>
      <c r="J203" s="6">
        <f t="shared" si="41"/>
        <v>0</v>
      </c>
      <c r="K203" s="5"/>
      <c r="L203" s="6" t="e">
        <f t="shared" si="47"/>
        <v>#DIV/0!</v>
      </c>
      <c r="M203" s="6" t="e">
        <f t="shared" si="48"/>
        <v>#DIV/0!</v>
      </c>
    </row>
    <row r="204" spans="1:13" s="2" customFormat="1" ht="15">
      <c r="A204" s="5"/>
      <c r="B204" s="5"/>
      <c r="D204" s="5"/>
      <c r="E204" s="6">
        <f t="shared" si="50"/>
        <v>0</v>
      </c>
      <c r="G204" s="5"/>
      <c r="H204" s="6">
        <f t="shared" si="51"/>
        <v>0</v>
      </c>
      <c r="I204" s="5"/>
      <c r="J204" s="6">
        <f t="shared" si="41"/>
        <v>0</v>
      </c>
      <c r="K204" s="5"/>
      <c r="L204" s="6" t="e">
        <f t="shared" si="47"/>
        <v>#DIV/0!</v>
      </c>
      <c r="M204" s="6" t="e">
        <f t="shared" si="48"/>
        <v>#DIV/0!</v>
      </c>
    </row>
    <row r="205" spans="1:13" s="2" customFormat="1" ht="15">
      <c r="A205" s="5"/>
      <c r="B205" s="5"/>
      <c r="D205" s="5"/>
      <c r="E205" s="6">
        <f t="shared" si="50"/>
        <v>0</v>
      </c>
      <c r="G205" s="5"/>
      <c r="H205" s="6">
        <f t="shared" si="51"/>
        <v>0</v>
      </c>
      <c r="I205" s="5"/>
      <c r="J205" s="6">
        <f t="shared" si="41"/>
        <v>0</v>
      </c>
      <c r="K205" s="5"/>
      <c r="L205" s="6" t="e">
        <f t="shared" si="47"/>
        <v>#DIV/0!</v>
      </c>
      <c r="M205" s="6" t="e">
        <f t="shared" si="48"/>
        <v>#DIV/0!</v>
      </c>
    </row>
    <row r="206" spans="1:13" s="2" customFormat="1" ht="15">
      <c r="A206" s="5"/>
      <c r="B206" s="5"/>
      <c r="D206" s="5"/>
      <c r="E206" s="6">
        <f t="shared" si="50"/>
        <v>0</v>
      </c>
      <c r="G206" s="5"/>
      <c r="H206" s="6">
        <f t="shared" si="51"/>
        <v>0</v>
      </c>
      <c r="I206" s="5"/>
      <c r="J206" s="6">
        <f t="shared" si="41"/>
        <v>0</v>
      </c>
      <c r="K206" s="5"/>
      <c r="L206" s="6" t="e">
        <f aca="true" t="shared" si="52" ref="L206:L213">(B206*K206+E206+H206+J206)/B206</f>
        <v>#DIV/0!</v>
      </c>
      <c r="M206" s="6" t="e">
        <f aca="true" t="shared" si="53" ref="M206:M213">L206*B206</f>
        <v>#DIV/0!</v>
      </c>
    </row>
    <row r="207" spans="1:13" s="2" customFormat="1" ht="15">
      <c r="A207" s="5"/>
      <c r="B207" s="5"/>
      <c r="D207" s="5"/>
      <c r="E207" s="6">
        <f t="shared" si="50"/>
        <v>0</v>
      </c>
      <c r="G207" s="5"/>
      <c r="H207" s="6">
        <f t="shared" si="51"/>
        <v>0</v>
      </c>
      <c r="I207" s="5"/>
      <c r="J207" s="6">
        <f t="shared" si="41"/>
        <v>0</v>
      </c>
      <c r="K207" s="5"/>
      <c r="L207" s="6" t="e">
        <f t="shared" si="52"/>
        <v>#DIV/0!</v>
      </c>
      <c r="M207" s="6" t="e">
        <f t="shared" si="53"/>
        <v>#DIV/0!</v>
      </c>
    </row>
    <row r="208" spans="1:13" s="2" customFormat="1" ht="15">
      <c r="A208" s="5"/>
      <c r="B208" s="5"/>
      <c r="D208" s="5"/>
      <c r="E208" s="6">
        <f t="shared" si="50"/>
        <v>0</v>
      </c>
      <c r="G208" s="5"/>
      <c r="H208" s="6">
        <f t="shared" si="51"/>
        <v>0</v>
      </c>
      <c r="I208" s="5"/>
      <c r="J208" s="6">
        <f t="shared" si="41"/>
        <v>0</v>
      </c>
      <c r="K208" s="5"/>
      <c r="L208" s="6" t="e">
        <f t="shared" si="52"/>
        <v>#DIV/0!</v>
      </c>
      <c r="M208" s="6" t="e">
        <f t="shared" si="53"/>
        <v>#DIV/0!</v>
      </c>
    </row>
    <row r="209" spans="1:13" s="2" customFormat="1" ht="15">
      <c r="A209" s="5"/>
      <c r="B209" s="5"/>
      <c r="D209" s="5"/>
      <c r="E209" s="6">
        <f t="shared" si="50"/>
        <v>0</v>
      </c>
      <c r="G209" s="5"/>
      <c r="H209" s="6">
        <f t="shared" si="51"/>
        <v>0</v>
      </c>
      <c r="I209" s="5"/>
      <c r="J209" s="6">
        <f t="shared" si="41"/>
        <v>0</v>
      </c>
      <c r="K209" s="5"/>
      <c r="L209" s="6" t="e">
        <f t="shared" si="52"/>
        <v>#DIV/0!</v>
      </c>
      <c r="M209" s="6" t="e">
        <f t="shared" si="53"/>
        <v>#DIV/0!</v>
      </c>
    </row>
    <row r="210" spans="1:13" s="2" customFormat="1" ht="15">
      <c r="A210" s="5"/>
      <c r="B210" s="5"/>
      <c r="D210" s="5"/>
      <c r="E210" s="6">
        <f t="shared" si="50"/>
        <v>0</v>
      </c>
      <c r="G210" s="5"/>
      <c r="H210" s="6">
        <f t="shared" si="51"/>
        <v>0</v>
      </c>
      <c r="I210" s="5"/>
      <c r="J210" s="6">
        <f t="shared" si="41"/>
        <v>0</v>
      </c>
      <c r="K210" s="5"/>
      <c r="L210" s="6" t="e">
        <f t="shared" si="52"/>
        <v>#DIV/0!</v>
      </c>
      <c r="M210" s="6" t="e">
        <f t="shared" si="53"/>
        <v>#DIV/0!</v>
      </c>
    </row>
    <row r="211" spans="1:13" s="2" customFormat="1" ht="15">
      <c r="A211" s="5"/>
      <c r="B211" s="5"/>
      <c r="D211" s="5"/>
      <c r="E211" s="6">
        <f t="shared" si="50"/>
        <v>0</v>
      </c>
      <c r="G211" s="5"/>
      <c r="H211" s="6">
        <f t="shared" si="51"/>
        <v>0</v>
      </c>
      <c r="I211" s="5"/>
      <c r="J211" s="6">
        <f t="shared" si="41"/>
        <v>0</v>
      </c>
      <c r="K211" s="5"/>
      <c r="L211" s="6" t="e">
        <f t="shared" si="52"/>
        <v>#DIV/0!</v>
      </c>
      <c r="M211" s="6" t="e">
        <f t="shared" si="53"/>
        <v>#DIV/0!</v>
      </c>
    </row>
    <row r="212" spans="1:13" s="2" customFormat="1" ht="15">
      <c r="A212" s="5"/>
      <c r="B212" s="5"/>
      <c r="D212" s="5"/>
      <c r="E212" s="6">
        <f t="shared" si="50"/>
        <v>0</v>
      </c>
      <c r="G212" s="5"/>
      <c r="H212" s="6">
        <f t="shared" si="51"/>
        <v>0</v>
      </c>
      <c r="I212" s="5"/>
      <c r="J212" s="6">
        <f t="shared" si="41"/>
        <v>0</v>
      </c>
      <c r="K212" s="5"/>
      <c r="L212" s="6" t="e">
        <f t="shared" si="52"/>
        <v>#DIV/0!</v>
      </c>
      <c r="M212" s="6" t="e">
        <f t="shared" si="53"/>
        <v>#DIV/0!</v>
      </c>
    </row>
    <row r="213" spans="1:13" s="2" customFormat="1" ht="15">
      <c r="A213" s="5"/>
      <c r="B213" s="5"/>
      <c r="D213" s="5"/>
      <c r="E213" s="6">
        <f t="shared" si="50"/>
        <v>0</v>
      </c>
      <c r="G213" s="5"/>
      <c r="H213" s="6">
        <f t="shared" si="51"/>
        <v>0</v>
      </c>
      <c r="I213" s="5"/>
      <c r="J213" s="6">
        <f t="shared" si="41"/>
        <v>0</v>
      </c>
      <c r="K213" s="5"/>
      <c r="L213" s="6" t="e">
        <f t="shared" si="52"/>
        <v>#DIV/0!</v>
      </c>
      <c r="M213" s="6" t="e">
        <f t="shared" si="53"/>
        <v>#DIV/0!</v>
      </c>
    </row>
    <row r="214" spans="3:10" s="12" customFormat="1" ht="15">
      <c r="C214" s="2"/>
      <c r="E214" s="6">
        <f aca="true" t="shared" si="54" ref="E214:E256">B214*(D214*0.23)</f>
        <v>0</v>
      </c>
      <c r="F214" s="2"/>
      <c r="G214" s="5"/>
      <c r="H214" s="6">
        <f aca="true" t="shared" si="55" ref="H214:H262">B214*(F214*G214)</f>
        <v>0</v>
      </c>
      <c r="J214" s="6">
        <f t="shared" si="41"/>
        <v>0</v>
      </c>
    </row>
    <row r="215" spans="3:10" s="12" customFormat="1" ht="15">
      <c r="C215" s="2"/>
      <c r="E215" s="6">
        <f t="shared" si="54"/>
        <v>0</v>
      </c>
      <c r="F215" s="2"/>
      <c r="G215" s="5"/>
      <c r="H215" s="6">
        <f t="shared" si="55"/>
        <v>0</v>
      </c>
      <c r="J215" s="6">
        <f t="shared" si="41"/>
        <v>0</v>
      </c>
    </row>
    <row r="216" spans="3:10" s="12" customFormat="1" ht="15">
      <c r="C216" s="2"/>
      <c r="E216" s="6">
        <f t="shared" si="54"/>
        <v>0</v>
      </c>
      <c r="F216" s="2"/>
      <c r="G216" s="5"/>
      <c r="H216" s="6">
        <f t="shared" si="55"/>
        <v>0</v>
      </c>
      <c r="J216" s="6">
        <f t="shared" si="41"/>
        <v>0</v>
      </c>
    </row>
    <row r="217" spans="3:10" s="12" customFormat="1" ht="15">
      <c r="C217" s="2"/>
      <c r="E217" s="6">
        <f t="shared" si="54"/>
        <v>0</v>
      </c>
      <c r="F217" s="2"/>
      <c r="G217" s="5"/>
      <c r="H217" s="6">
        <f t="shared" si="55"/>
        <v>0</v>
      </c>
      <c r="J217" s="6">
        <f t="shared" si="41"/>
        <v>0</v>
      </c>
    </row>
    <row r="218" spans="3:10" s="12" customFormat="1" ht="15">
      <c r="C218" s="2"/>
      <c r="E218" s="6">
        <f t="shared" si="54"/>
        <v>0</v>
      </c>
      <c r="F218" s="2"/>
      <c r="G218" s="5"/>
      <c r="H218" s="6">
        <f t="shared" si="55"/>
        <v>0</v>
      </c>
      <c r="J218" s="6">
        <f t="shared" si="41"/>
        <v>0</v>
      </c>
    </row>
    <row r="219" spans="3:10" s="12" customFormat="1" ht="15">
      <c r="C219" s="2"/>
      <c r="E219" s="6">
        <f t="shared" si="54"/>
        <v>0</v>
      </c>
      <c r="F219" s="2"/>
      <c r="G219" s="5"/>
      <c r="H219" s="6">
        <f t="shared" si="55"/>
        <v>0</v>
      </c>
      <c r="J219" s="6">
        <f t="shared" si="41"/>
        <v>0</v>
      </c>
    </row>
    <row r="220" spans="3:10" s="12" customFormat="1" ht="15">
      <c r="C220" s="2"/>
      <c r="E220" s="6">
        <f t="shared" si="54"/>
        <v>0</v>
      </c>
      <c r="F220" s="2"/>
      <c r="G220" s="5"/>
      <c r="H220" s="6">
        <f t="shared" si="55"/>
        <v>0</v>
      </c>
      <c r="J220" s="6">
        <f t="shared" si="41"/>
        <v>0</v>
      </c>
    </row>
    <row r="221" spans="3:10" s="12" customFormat="1" ht="15">
      <c r="C221" s="2"/>
      <c r="E221" s="6">
        <f t="shared" si="54"/>
        <v>0</v>
      </c>
      <c r="F221" s="2"/>
      <c r="G221" s="5"/>
      <c r="H221" s="6">
        <f t="shared" si="55"/>
        <v>0</v>
      </c>
      <c r="J221" s="6">
        <f t="shared" si="41"/>
        <v>0</v>
      </c>
    </row>
    <row r="222" spans="3:10" s="12" customFormat="1" ht="15">
      <c r="C222" s="2"/>
      <c r="E222" s="6">
        <f t="shared" si="54"/>
        <v>0</v>
      </c>
      <c r="F222" s="2"/>
      <c r="G222" s="5"/>
      <c r="H222" s="6">
        <f t="shared" si="55"/>
        <v>0</v>
      </c>
      <c r="J222" s="6">
        <f t="shared" si="41"/>
        <v>0</v>
      </c>
    </row>
    <row r="223" spans="3:10" s="12" customFormat="1" ht="15">
      <c r="C223" s="2"/>
      <c r="E223" s="6">
        <f t="shared" si="54"/>
        <v>0</v>
      </c>
      <c r="F223" s="2"/>
      <c r="G223" s="5"/>
      <c r="H223" s="6">
        <f t="shared" si="55"/>
        <v>0</v>
      </c>
      <c r="J223" s="6">
        <f aca="true" t="shared" si="56" ref="J223:J264">(H223*I223)</f>
        <v>0</v>
      </c>
    </row>
    <row r="224" spans="3:10" s="12" customFormat="1" ht="15">
      <c r="C224" s="2"/>
      <c r="E224" s="6">
        <f t="shared" si="54"/>
        <v>0</v>
      </c>
      <c r="F224" s="2"/>
      <c r="G224" s="5"/>
      <c r="H224" s="6">
        <f t="shared" si="55"/>
        <v>0</v>
      </c>
      <c r="J224" s="6">
        <f t="shared" si="56"/>
        <v>0</v>
      </c>
    </row>
    <row r="225" spans="3:10" s="12" customFormat="1" ht="15">
      <c r="C225" s="2"/>
      <c r="E225" s="6">
        <f t="shared" si="54"/>
        <v>0</v>
      </c>
      <c r="F225" s="2"/>
      <c r="G225" s="5"/>
      <c r="H225" s="6">
        <f t="shared" si="55"/>
        <v>0</v>
      </c>
      <c r="J225" s="6">
        <f t="shared" si="56"/>
        <v>0</v>
      </c>
    </row>
    <row r="226" spans="3:10" s="12" customFormat="1" ht="15">
      <c r="C226" s="2"/>
      <c r="E226" s="6">
        <f t="shared" si="54"/>
        <v>0</v>
      </c>
      <c r="F226" s="2"/>
      <c r="G226" s="5"/>
      <c r="H226" s="6">
        <f t="shared" si="55"/>
        <v>0</v>
      </c>
      <c r="J226" s="6">
        <f t="shared" si="56"/>
        <v>0</v>
      </c>
    </row>
    <row r="227" spans="3:10" s="12" customFormat="1" ht="15">
      <c r="C227" s="2"/>
      <c r="E227" s="6">
        <f t="shared" si="54"/>
        <v>0</v>
      </c>
      <c r="F227" s="2"/>
      <c r="G227" s="5"/>
      <c r="H227" s="6">
        <f t="shared" si="55"/>
        <v>0</v>
      </c>
      <c r="J227" s="6">
        <f t="shared" si="56"/>
        <v>0</v>
      </c>
    </row>
    <row r="228" spans="3:10" s="12" customFormat="1" ht="15">
      <c r="C228" s="2"/>
      <c r="E228" s="6">
        <f t="shared" si="54"/>
        <v>0</v>
      </c>
      <c r="F228" s="2"/>
      <c r="G228" s="5"/>
      <c r="H228" s="6">
        <f t="shared" si="55"/>
        <v>0</v>
      </c>
      <c r="J228" s="6">
        <f t="shared" si="56"/>
        <v>0</v>
      </c>
    </row>
    <row r="229" spans="3:10" s="12" customFormat="1" ht="15">
      <c r="C229" s="2"/>
      <c r="E229" s="6">
        <f t="shared" si="54"/>
        <v>0</v>
      </c>
      <c r="F229" s="2"/>
      <c r="G229" s="5"/>
      <c r="H229" s="6">
        <f t="shared" si="55"/>
        <v>0</v>
      </c>
      <c r="J229" s="6">
        <f t="shared" si="56"/>
        <v>0</v>
      </c>
    </row>
    <row r="230" spans="3:10" s="12" customFormat="1" ht="15">
      <c r="C230" s="2"/>
      <c r="E230" s="6">
        <f t="shared" si="54"/>
        <v>0</v>
      </c>
      <c r="F230" s="2"/>
      <c r="G230" s="5"/>
      <c r="H230" s="6">
        <f t="shared" si="55"/>
        <v>0</v>
      </c>
      <c r="J230" s="6">
        <f t="shared" si="56"/>
        <v>0</v>
      </c>
    </row>
    <row r="231" spans="3:10" s="12" customFormat="1" ht="15">
      <c r="C231" s="2"/>
      <c r="E231" s="6">
        <f t="shared" si="54"/>
        <v>0</v>
      </c>
      <c r="F231" s="2"/>
      <c r="G231" s="5"/>
      <c r="H231" s="6">
        <f t="shared" si="55"/>
        <v>0</v>
      </c>
      <c r="J231" s="6">
        <f t="shared" si="56"/>
        <v>0</v>
      </c>
    </row>
    <row r="232" spans="3:10" s="12" customFormat="1" ht="15">
      <c r="C232" s="2"/>
      <c r="E232" s="6">
        <f t="shared" si="54"/>
        <v>0</v>
      </c>
      <c r="F232" s="2"/>
      <c r="G232" s="5"/>
      <c r="H232" s="6">
        <f t="shared" si="55"/>
        <v>0</v>
      </c>
      <c r="J232" s="6">
        <f t="shared" si="56"/>
        <v>0</v>
      </c>
    </row>
    <row r="233" spans="3:10" s="12" customFormat="1" ht="15">
      <c r="C233" s="2"/>
      <c r="E233" s="6">
        <f t="shared" si="54"/>
        <v>0</v>
      </c>
      <c r="F233" s="2"/>
      <c r="G233" s="5"/>
      <c r="H233" s="6">
        <f t="shared" si="55"/>
        <v>0</v>
      </c>
      <c r="J233" s="6">
        <f t="shared" si="56"/>
        <v>0</v>
      </c>
    </row>
    <row r="234" spans="3:10" s="12" customFormat="1" ht="15">
      <c r="C234" s="2"/>
      <c r="E234" s="6">
        <f t="shared" si="54"/>
        <v>0</v>
      </c>
      <c r="F234" s="2"/>
      <c r="G234" s="5"/>
      <c r="H234" s="6">
        <f t="shared" si="55"/>
        <v>0</v>
      </c>
      <c r="J234" s="6">
        <f t="shared" si="56"/>
        <v>0</v>
      </c>
    </row>
    <row r="235" spans="3:10" s="12" customFormat="1" ht="15">
      <c r="C235" s="2"/>
      <c r="E235" s="6">
        <f t="shared" si="54"/>
        <v>0</v>
      </c>
      <c r="F235" s="2"/>
      <c r="G235" s="5"/>
      <c r="H235" s="6">
        <f t="shared" si="55"/>
        <v>0</v>
      </c>
      <c r="J235" s="6">
        <f t="shared" si="56"/>
        <v>0</v>
      </c>
    </row>
    <row r="236" spans="3:10" s="12" customFormat="1" ht="15">
      <c r="C236" s="2"/>
      <c r="E236" s="6">
        <f t="shared" si="54"/>
        <v>0</v>
      </c>
      <c r="F236" s="2"/>
      <c r="G236" s="5"/>
      <c r="H236" s="6">
        <f t="shared" si="55"/>
        <v>0</v>
      </c>
      <c r="J236" s="6">
        <f t="shared" si="56"/>
        <v>0</v>
      </c>
    </row>
    <row r="237" spans="3:10" s="12" customFormat="1" ht="15">
      <c r="C237" s="2"/>
      <c r="E237" s="6">
        <f t="shared" si="54"/>
        <v>0</v>
      </c>
      <c r="F237" s="2"/>
      <c r="G237" s="5"/>
      <c r="H237" s="6">
        <f t="shared" si="55"/>
        <v>0</v>
      </c>
      <c r="J237" s="6">
        <f t="shared" si="56"/>
        <v>0</v>
      </c>
    </row>
    <row r="238" spans="3:10" s="12" customFormat="1" ht="15">
      <c r="C238" s="2"/>
      <c r="E238" s="6">
        <f t="shared" si="54"/>
        <v>0</v>
      </c>
      <c r="F238" s="2"/>
      <c r="H238" s="6">
        <f t="shared" si="55"/>
        <v>0</v>
      </c>
      <c r="J238" s="6">
        <f t="shared" si="56"/>
        <v>0</v>
      </c>
    </row>
    <row r="239" spans="3:10" s="12" customFormat="1" ht="15">
      <c r="C239" s="2"/>
      <c r="E239" s="6">
        <f t="shared" si="54"/>
        <v>0</v>
      </c>
      <c r="F239" s="2"/>
      <c r="H239" s="6">
        <f t="shared" si="55"/>
        <v>0</v>
      </c>
      <c r="J239" s="6">
        <f t="shared" si="56"/>
        <v>0</v>
      </c>
    </row>
    <row r="240" spans="3:10" s="12" customFormat="1" ht="15">
      <c r="C240" s="2"/>
      <c r="E240" s="6">
        <f t="shared" si="54"/>
        <v>0</v>
      </c>
      <c r="F240" s="2"/>
      <c r="H240" s="6">
        <f t="shared" si="55"/>
        <v>0</v>
      </c>
      <c r="J240" s="6">
        <f t="shared" si="56"/>
        <v>0</v>
      </c>
    </row>
    <row r="241" spans="3:10" s="12" customFormat="1" ht="15">
      <c r="C241" s="2"/>
      <c r="E241" s="6">
        <f t="shared" si="54"/>
        <v>0</v>
      </c>
      <c r="F241" s="2"/>
      <c r="H241" s="6">
        <f t="shared" si="55"/>
        <v>0</v>
      </c>
      <c r="J241" s="6">
        <f t="shared" si="56"/>
        <v>0</v>
      </c>
    </row>
    <row r="242" spans="3:10" s="12" customFormat="1" ht="15">
      <c r="C242" s="2"/>
      <c r="E242" s="6">
        <f t="shared" si="54"/>
        <v>0</v>
      </c>
      <c r="F242" s="2"/>
      <c r="H242" s="6">
        <f t="shared" si="55"/>
        <v>0</v>
      </c>
      <c r="J242" s="6">
        <f t="shared" si="56"/>
        <v>0</v>
      </c>
    </row>
    <row r="243" spans="3:10" s="12" customFormat="1" ht="15">
      <c r="C243" s="2"/>
      <c r="E243" s="6">
        <f t="shared" si="54"/>
        <v>0</v>
      </c>
      <c r="F243" s="2"/>
      <c r="H243" s="6">
        <f t="shared" si="55"/>
        <v>0</v>
      </c>
      <c r="J243" s="6">
        <f t="shared" si="56"/>
        <v>0</v>
      </c>
    </row>
    <row r="244" spans="3:10" s="12" customFormat="1" ht="15">
      <c r="C244" s="2"/>
      <c r="E244" s="6">
        <f t="shared" si="54"/>
        <v>0</v>
      </c>
      <c r="F244" s="2"/>
      <c r="H244" s="6">
        <f t="shared" si="55"/>
        <v>0</v>
      </c>
      <c r="J244" s="6">
        <f t="shared" si="56"/>
        <v>0</v>
      </c>
    </row>
    <row r="245" spans="3:10" s="12" customFormat="1" ht="15">
      <c r="C245" s="2"/>
      <c r="E245" s="6">
        <f t="shared" si="54"/>
        <v>0</v>
      </c>
      <c r="F245" s="2"/>
      <c r="H245" s="6">
        <f t="shared" si="55"/>
        <v>0</v>
      </c>
      <c r="J245" s="6">
        <f t="shared" si="56"/>
        <v>0</v>
      </c>
    </row>
    <row r="246" spans="3:10" s="12" customFormat="1" ht="15">
      <c r="C246" s="2"/>
      <c r="E246" s="6">
        <f t="shared" si="54"/>
        <v>0</v>
      </c>
      <c r="F246" s="2"/>
      <c r="H246" s="6">
        <f t="shared" si="55"/>
        <v>0</v>
      </c>
      <c r="J246" s="6">
        <f t="shared" si="56"/>
        <v>0</v>
      </c>
    </row>
    <row r="247" spans="3:10" s="12" customFormat="1" ht="15">
      <c r="C247" s="2"/>
      <c r="E247" s="6">
        <f t="shared" si="54"/>
        <v>0</v>
      </c>
      <c r="F247" s="2"/>
      <c r="H247" s="6">
        <f t="shared" si="55"/>
        <v>0</v>
      </c>
      <c r="J247" s="6">
        <f t="shared" si="56"/>
        <v>0</v>
      </c>
    </row>
    <row r="248" spans="3:10" s="12" customFormat="1" ht="15">
      <c r="C248" s="2"/>
      <c r="E248" s="6">
        <f t="shared" si="54"/>
        <v>0</v>
      </c>
      <c r="F248" s="2"/>
      <c r="H248" s="6">
        <f t="shared" si="55"/>
        <v>0</v>
      </c>
      <c r="J248" s="6">
        <f t="shared" si="56"/>
        <v>0</v>
      </c>
    </row>
    <row r="249" spans="3:10" s="12" customFormat="1" ht="15">
      <c r="C249" s="2"/>
      <c r="E249" s="6">
        <f t="shared" si="54"/>
        <v>0</v>
      </c>
      <c r="F249" s="2"/>
      <c r="H249" s="6">
        <f t="shared" si="55"/>
        <v>0</v>
      </c>
      <c r="J249" s="6">
        <f t="shared" si="56"/>
        <v>0</v>
      </c>
    </row>
    <row r="250" spans="3:10" s="12" customFormat="1" ht="15">
      <c r="C250" s="2"/>
      <c r="E250" s="6">
        <f t="shared" si="54"/>
        <v>0</v>
      </c>
      <c r="F250" s="2"/>
      <c r="H250" s="6">
        <f t="shared" si="55"/>
        <v>0</v>
      </c>
      <c r="J250" s="6">
        <f t="shared" si="56"/>
        <v>0</v>
      </c>
    </row>
    <row r="251" spans="3:10" s="12" customFormat="1" ht="15">
      <c r="C251" s="2"/>
      <c r="E251" s="6">
        <f t="shared" si="54"/>
        <v>0</v>
      </c>
      <c r="F251" s="2"/>
      <c r="H251" s="6">
        <f t="shared" si="55"/>
        <v>0</v>
      </c>
      <c r="J251" s="6">
        <f t="shared" si="56"/>
        <v>0</v>
      </c>
    </row>
    <row r="252" spans="3:10" s="12" customFormat="1" ht="15">
      <c r="C252" s="2"/>
      <c r="E252" s="6">
        <f t="shared" si="54"/>
        <v>0</v>
      </c>
      <c r="F252" s="2"/>
      <c r="H252" s="6">
        <f t="shared" si="55"/>
        <v>0</v>
      </c>
      <c r="J252" s="6">
        <f t="shared" si="56"/>
        <v>0</v>
      </c>
    </row>
    <row r="253" spans="3:10" s="12" customFormat="1" ht="15">
      <c r="C253" s="2"/>
      <c r="E253" s="6">
        <f t="shared" si="54"/>
        <v>0</v>
      </c>
      <c r="F253" s="2"/>
      <c r="H253" s="6">
        <f t="shared" si="55"/>
        <v>0</v>
      </c>
      <c r="J253" s="6">
        <f t="shared" si="56"/>
        <v>0</v>
      </c>
    </row>
    <row r="254" spans="3:10" s="12" customFormat="1" ht="15">
      <c r="C254" s="2"/>
      <c r="E254" s="6">
        <f t="shared" si="54"/>
        <v>0</v>
      </c>
      <c r="F254" s="2"/>
      <c r="H254" s="6">
        <f t="shared" si="55"/>
        <v>0</v>
      </c>
      <c r="J254" s="6">
        <f t="shared" si="56"/>
        <v>0</v>
      </c>
    </row>
    <row r="255" spans="3:10" s="12" customFormat="1" ht="15">
      <c r="C255" s="2"/>
      <c r="E255" s="6">
        <f t="shared" si="54"/>
        <v>0</v>
      </c>
      <c r="F255" s="2"/>
      <c r="H255" s="6">
        <f t="shared" si="55"/>
        <v>0</v>
      </c>
      <c r="J255" s="6">
        <f t="shared" si="56"/>
        <v>0</v>
      </c>
    </row>
    <row r="256" spans="3:10" s="12" customFormat="1" ht="15">
      <c r="C256" s="2"/>
      <c r="E256" s="6">
        <f t="shared" si="54"/>
        <v>0</v>
      </c>
      <c r="F256" s="2"/>
      <c r="H256" s="6">
        <f t="shared" si="55"/>
        <v>0</v>
      </c>
      <c r="J256" s="6">
        <f t="shared" si="56"/>
        <v>0</v>
      </c>
    </row>
    <row r="257" spans="3:10" s="12" customFormat="1" ht="15">
      <c r="C257" s="2"/>
      <c r="F257" s="2"/>
      <c r="H257" s="6">
        <f t="shared" si="55"/>
        <v>0</v>
      </c>
      <c r="J257" s="6">
        <f t="shared" si="56"/>
        <v>0</v>
      </c>
    </row>
    <row r="258" spans="3:10" s="12" customFormat="1" ht="15">
      <c r="C258" s="2"/>
      <c r="F258" s="2"/>
      <c r="H258" s="6">
        <f t="shared" si="55"/>
        <v>0</v>
      </c>
      <c r="J258" s="6">
        <f t="shared" si="56"/>
        <v>0</v>
      </c>
    </row>
    <row r="259" spans="3:10" s="12" customFormat="1" ht="15">
      <c r="C259" s="2"/>
      <c r="F259" s="2"/>
      <c r="H259" s="6">
        <f t="shared" si="55"/>
        <v>0</v>
      </c>
      <c r="J259" s="6">
        <f t="shared" si="56"/>
        <v>0</v>
      </c>
    </row>
    <row r="260" spans="3:10" s="12" customFormat="1" ht="15">
      <c r="C260" s="2"/>
      <c r="F260" s="2"/>
      <c r="H260" s="6">
        <f t="shared" si="55"/>
        <v>0</v>
      </c>
      <c r="J260" s="6">
        <f t="shared" si="56"/>
        <v>0</v>
      </c>
    </row>
    <row r="261" spans="3:10" s="12" customFormat="1" ht="15">
      <c r="C261" s="2"/>
      <c r="F261" s="2"/>
      <c r="H261" s="6">
        <f t="shared" si="55"/>
        <v>0</v>
      </c>
      <c r="J261" s="6">
        <f t="shared" si="56"/>
        <v>0</v>
      </c>
    </row>
    <row r="262" spans="3:10" s="12" customFormat="1" ht="15">
      <c r="C262" s="2"/>
      <c r="F262" s="2"/>
      <c r="H262" s="6">
        <f t="shared" si="55"/>
        <v>0</v>
      </c>
      <c r="J262" s="6">
        <f t="shared" si="56"/>
        <v>0</v>
      </c>
    </row>
    <row r="263" spans="3:10" s="12" customFormat="1" ht="15">
      <c r="C263" s="2"/>
      <c r="F263" s="2"/>
      <c r="H263" s="6">
        <f aca="true" t="shared" si="57" ref="H263:H282">B263*(F263*G263)</f>
        <v>0</v>
      </c>
      <c r="J263" s="6">
        <f t="shared" si="56"/>
        <v>0</v>
      </c>
    </row>
    <row r="264" spans="3:10" s="12" customFormat="1" ht="15">
      <c r="C264" s="2"/>
      <c r="F264" s="2"/>
      <c r="H264" s="6">
        <f t="shared" si="57"/>
        <v>0</v>
      </c>
      <c r="J264" s="6">
        <f t="shared" si="56"/>
        <v>0</v>
      </c>
    </row>
    <row r="265" spans="3:8" s="12" customFormat="1" ht="15">
      <c r="C265" s="2"/>
      <c r="F265" s="2"/>
      <c r="H265" s="6">
        <f t="shared" si="57"/>
        <v>0</v>
      </c>
    </row>
    <row r="266" spans="3:8" s="12" customFormat="1" ht="15">
      <c r="C266" s="2"/>
      <c r="F266" s="2"/>
      <c r="H266" s="6">
        <f t="shared" si="57"/>
        <v>0</v>
      </c>
    </row>
    <row r="267" spans="3:8" s="12" customFormat="1" ht="15">
      <c r="C267" s="2"/>
      <c r="F267" s="2"/>
      <c r="H267" s="6">
        <f t="shared" si="57"/>
        <v>0</v>
      </c>
    </row>
    <row r="268" spans="3:8" s="12" customFormat="1" ht="15">
      <c r="C268" s="2"/>
      <c r="H268" s="6">
        <f t="shared" si="57"/>
        <v>0</v>
      </c>
    </row>
    <row r="269" spans="3:8" s="12" customFormat="1" ht="15">
      <c r="C269" s="2"/>
      <c r="H269" s="6">
        <f t="shared" si="57"/>
        <v>0</v>
      </c>
    </row>
    <row r="270" spans="3:8" s="12" customFormat="1" ht="15">
      <c r="C270" s="2"/>
      <c r="H270" s="6">
        <f t="shared" si="57"/>
        <v>0</v>
      </c>
    </row>
    <row r="271" spans="3:8" s="12" customFormat="1" ht="15">
      <c r="C271" s="2"/>
      <c r="H271" s="6">
        <f t="shared" si="57"/>
        <v>0</v>
      </c>
    </row>
    <row r="272" spans="3:8" s="12" customFormat="1" ht="15">
      <c r="C272" s="2"/>
      <c r="H272" s="6">
        <f t="shared" si="57"/>
        <v>0</v>
      </c>
    </row>
    <row r="273" spans="3:8" s="12" customFormat="1" ht="15">
      <c r="C273" s="2"/>
      <c r="H273" s="6">
        <f t="shared" si="57"/>
        <v>0</v>
      </c>
    </row>
    <row r="274" spans="3:8" s="12" customFormat="1" ht="15">
      <c r="C274" s="2"/>
      <c r="H274" s="6">
        <f t="shared" si="57"/>
        <v>0</v>
      </c>
    </row>
    <row r="275" spans="3:8" s="12" customFormat="1" ht="15">
      <c r="C275" s="2"/>
      <c r="H275" s="6">
        <f t="shared" si="57"/>
        <v>0</v>
      </c>
    </row>
    <row r="276" s="12" customFormat="1" ht="15">
      <c r="H276" s="6">
        <f t="shared" si="57"/>
        <v>0</v>
      </c>
    </row>
    <row r="277" s="12" customFormat="1" ht="15">
      <c r="H277" s="6">
        <f t="shared" si="57"/>
        <v>0</v>
      </c>
    </row>
    <row r="278" s="12" customFormat="1" ht="15">
      <c r="H278" s="6">
        <f t="shared" si="57"/>
        <v>0</v>
      </c>
    </row>
    <row r="279" s="12" customFormat="1" ht="15">
      <c r="H279" s="6">
        <f t="shared" si="57"/>
        <v>0</v>
      </c>
    </row>
    <row r="280" s="12" customFormat="1" ht="15">
      <c r="H280" s="6">
        <f t="shared" si="57"/>
        <v>0</v>
      </c>
    </row>
    <row r="281" s="12" customFormat="1" ht="15">
      <c r="H281" s="6">
        <f t="shared" si="57"/>
        <v>0</v>
      </c>
    </row>
    <row r="282" ht="15">
      <c r="H282" s="6">
        <f t="shared" si="57"/>
        <v>0</v>
      </c>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M63"/>
  <sheetViews>
    <sheetView zoomScale="75" zoomScaleNormal="75" zoomScalePageLayoutView="0" workbookViewId="0" topLeftCell="A1">
      <selection activeCell="A4" sqref="A4"/>
    </sheetView>
  </sheetViews>
  <sheetFormatPr defaultColWidth="9.140625" defaultRowHeight="12.75"/>
  <cols>
    <col min="1" max="1" width="5.8515625" style="0" customWidth="1"/>
    <col min="2" max="2" width="6.28125" style="0" customWidth="1"/>
    <col min="3" max="3" width="39.8515625" style="0" customWidth="1"/>
    <col min="5" max="5" width="11.00390625" style="0" customWidth="1"/>
    <col min="6" max="6" width="9.8515625" style="0" bestFit="1"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4" customFormat="1" ht="15"/>
    <row r="3" spans="1:13" s="2" customFormat="1" ht="16.5" customHeight="1">
      <c r="A3" s="5"/>
      <c r="B3" s="5"/>
      <c r="C3" s="7" t="s">
        <v>251</v>
      </c>
      <c r="D3" s="5"/>
      <c r="E3" s="6"/>
      <c r="G3" s="5"/>
      <c r="H3" s="6"/>
      <c r="I3" s="5"/>
      <c r="J3" s="6"/>
      <c r="K3" s="5"/>
      <c r="L3" s="6"/>
      <c r="M3" s="6"/>
    </row>
    <row r="4" spans="1:13" s="18" customFormat="1" ht="105">
      <c r="A4" s="19"/>
      <c r="B4" s="19">
        <v>1</v>
      </c>
      <c r="C4" s="18" t="s">
        <v>248</v>
      </c>
      <c r="D4" s="19">
        <v>250</v>
      </c>
      <c r="E4" s="20">
        <f aca="true" t="shared" si="0" ref="E4:E11">B4*(D4*0.3)</f>
        <v>75</v>
      </c>
      <c r="F4" s="18">
        <v>2553</v>
      </c>
      <c r="G4" s="19">
        <v>0.46</v>
      </c>
      <c r="H4" s="20">
        <f aca="true" t="shared" si="1" ref="H4:H11">B4*(F4*G4)</f>
        <v>1174.38</v>
      </c>
      <c r="I4" s="19">
        <v>0.35</v>
      </c>
      <c r="J4" s="20">
        <f>(H4*I4)</f>
        <v>411.033</v>
      </c>
      <c r="K4" s="19"/>
      <c r="L4" s="20">
        <f aca="true" t="shared" si="2" ref="L4:L11">(B4*K4+E4+H4+J4)/B4</f>
        <v>1660.413</v>
      </c>
      <c r="M4" s="20">
        <f aca="true" t="shared" si="3" ref="M4:M11">L4*B4</f>
        <v>1660.413</v>
      </c>
    </row>
    <row r="5" spans="1:13" s="2" customFormat="1" ht="30">
      <c r="A5" s="5"/>
      <c r="B5" s="5">
        <v>1</v>
      </c>
      <c r="C5" s="2" t="s">
        <v>295</v>
      </c>
      <c r="D5" s="5">
        <v>30</v>
      </c>
      <c r="E5" s="6">
        <f t="shared" si="0"/>
        <v>9</v>
      </c>
      <c r="F5" s="2">
        <v>166</v>
      </c>
      <c r="G5" s="5">
        <v>0.46</v>
      </c>
      <c r="H5" s="6">
        <f t="shared" si="1"/>
        <v>76.36</v>
      </c>
      <c r="I5" s="5">
        <v>0.35</v>
      </c>
      <c r="J5" s="6">
        <f>(H5*I5)</f>
        <v>26.726</v>
      </c>
      <c r="K5" s="5"/>
      <c r="L5" s="6">
        <f t="shared" si="2"/>
        <v>112.086</v>
      </c>
      <c r="M5" s="6">
        <f t="shared" si="3"/>
        <v>112.086</v>
      </c>
    </row>
    <row r="6" spans="1:13" s="2" customFormat="1" ht="15">
      <c r="A6" s="5"/>
      <c r="B6" s="5">
        <v>1</v>
      </c>
      <c r="C6" s="2" t="s">
        <v>253</v>
      </c>
      <c r="D6" s="5">
        <v>18</v>
      </c>
      <c r="E6" s="6">
        <f t="shared" si="0"/>
        <v>5.3999999999999995</v>
      </c>
      <c r="F6" s="2">
        <v>257</v>
      </c>
      <c r="G6" s="5">
        <v>0.46</v>
      </c>
      <c r="H6" s="6">
        <f t="shared" si="1"/>
        <v>118.22</v>
      </c>
      <c r="I6" s="5">
        <v>0.35</v>
      </c>
      <c r="J6" s="6">
        <f>(H6*I6)</f>
        <v>41.376999999999995</v>
      </c>
      <c r="K6" s="5"/>
      <c r="L6" s="6">
        <f t="shared" si="2"/>
        <v>164.997</v>
      </c>
      <c r="M6" s="6">
        <f t="shared" si="3"/>
        <v>164.997</v>
      </c>
    </row>
    <row r="7" spans="1:13" s="2" customFormat="1" ht="15">
      <c r="A7" s="5"/>
      <c r="B7" s="5">
        <v>1</v>
      </c>
      <c r="C7" s="2" t="s">
        <v>252</v>
      </c>
      <c r="D7" s="5">
        <v>18</v>
      </c>
      <c r="E7" s="6">
        <f t="shared" si="0"/>
        <v>5.3999999999999995</v>
      </c>
      <c r="F7" s="2">
        <v>168</v>
      </c>
      <c r="G7" s="5">
        <v>0.46</v>
      </c>
      <c r="H7" s="6">
        <f t="shared" si="1"/>
        <v>77.28</v>
      </c>
      <c r="I7" s="5">
        <v>0.35</v>
      </c>
      <c r="J7" s="6">
        <f>(H7*I7)</f>
        <v>27.048</v>
      </c>
      <c r="K7" s="5"/>
      <c r="L7" s="6">
        <f t="shared" si="2"/>
        <v>109.72800000000001</v>
      </c>
      <c r="M7" s="6">
        <f t="shared" si="3"/>
        <v>109.72800000000001</v>
      </c>
    </row>
    <row r="8" spans="1:13" s="2" customFormat="1" ht="30">
      <c r="A8" s="5"/>
      <c r="B8" s="5">
        <v>1</v>
      </c>
      <c r="C8" s="2" t="s">
        <v>498</v>
      </c>
      <c r="D8" s="5">
        <v>36</v>
      </c>
      <c r="E8" s="6">
        <f t="shared" si="0"/>
        <v>10.799999999999999</v>
      </c>
      <c r="F8" s="2">
        <v>392</v>
      </c>
      <c r="G8" s="5">
        <v>0.46</v>
      </c>
      <c r="H8" s="6">
        <f t="shared" si="1"/>
        <v>180.32000000000002</v>
      </c>
      <c r="I8" s="5">
        <v>0.35</v>
      </c>
      <c r="J8" s="6">
        <f>(H8*I8)</f>
        <v>63.112</v>
      </c>
      <c r="K8" s="5"/>
      <c r="L8" s="6">
        <f t="shared" si="2"/>
        <v>254.23200000000003</v>
      </c>
      <c r="M8" s="6">
        <f t="shared" si="3"/>
        <v>254.23200000000003</v>
      </c>
    </row>
    <row r="9" spans="1:13" s="2" customFormat="1" ht="30">
      <c r="A9" s="5"/>
      <c r="B9" s="5">
        <v>1</v>
      </c>
      <c r="C9" s="2" t="s">
        <v>499</v>
      </c>
      <c r="D9" s="5">
        <v>70</v>
      </c>
      <c r="E9" s="6">
        <f t="shared" si="0"/>
        <v>21</v>
      </c>
      <c r="F9" s="2">
        <v>784</v>
      </c>
      <c r="G9" s="5">
        <v>0.46</v>
      </c>
      <c r="H9" s="6">
        <f t="shared" si="1"/>
        <v>360.64000000000004</v>
      </c>
      <c r="I9" s="5">
        <v>0.35</v>
      </c>
      <c r="J9" s="6">
        <f aca="true" t="shared" si="4" ref="J9:J15">(H9*I9)</f>
        <v>126.224</v>
      </c>
      <c r="K9" s="5"/>
      <c r="L9" s="6">
        <f t="shared" si="2"/>
        <v>507.86400000000003</v>
      </c>
      <c r="M9" s="6">
        <f t="shared" si="3"/>
        <v>507.86400000000003</v>
      </c>
    </row>
    <row r="10" spans="1:13" s="2" customFormat="1" ht="15">
      <c r="A10" s="5"/>
      <c r="B10" s="5">
        <v>1</v>
      </c>
      <c r="C10" s="2" t="s">
        <v>396</v>
      </c>
      <c r="D10" s="5">
        <v>0</v>
      </c>
      <c r="E10" s="6">
        <f t="shared" si="0"/>
        <v>0</v>
      </c>
      <c r="F10" s="2">
        <v>150</v>
      </c>
      <c r="G10" s="5">
        <v>0.46</v>
      </c>
      <c r="H10" s="6">
        <f t="shared" si="1"/>
        <v>69</v>
      </c>
      <c r="I10" s="5">
        <v>0.35</v>
      </c>
      <c r="J10" s="6">
        <f t="shared" si="4"/>
        <v>24.15</v>
      </c>
      <c r="K10" s="5"/>
      <c r="L10" s="6">
        <f t="shared" si="2"/>
        <v>93.15</v>
      </c>
      <c r="M10" s="6">
        <f t="shared" si="3"/>
        <v>93.15</v>
      </c>
    </row>
    <row r="11" spans="1:13" s="2" customFormat="1" ht="15">
      <c r="A11" s="5"/>
      <c r="B11" s="5">
        <v>1</v>
      </c>
      <c r="C11" s="2" t="s">
        <v>341</v>
      </c>
      <c r="D11" s="5">
        <v>9</v>
      </c>
      <c r="E11" s="6">
        <f t="shared" si="0"/>
        <v>2.6999999999999997</v>
      </c>
      <c r="F11" s="2">
        <v>151</v>
      </c>
      <c r="G11" s="5">
        <v>0.46</v>
      </c>
      <c r="H11" s="6">
        <f t="shared" si="1"/>
        <v>69.46000000000001</v>
      </c>
      <c r="I11" s="5">
        <v>0.35</v>
      </c>
      <c r="J11" s="6">
        <f t="shared" si="4"/>
        <v>24.311</v>
      </c>
      <c r="K11" s="5"/>
      <c r="L11" s="6">
        <f t="shared" si="2"/>
        <v>96.471</v>
      </c>
      <c r="M11" s="6">
        <f t="shared" si="3"/>
        <v>96.471</v>
      </c>
    </row>
    <row r="12" spans="1:13" s="2" customFormat="1" ht="15">
      <c r="A12" s="5"/>
      <c r="B12" s="5">
        <v>1</v>
      </c>
      <c r="C12" s="2" t="s">
        <v>296</v>
      </c>
      <c r="D12" s="5">
        <v>18</v>
      </c>
      <c r="E12" s="6">
        <f aca="true" t="shared" si="5" ref="E12:E43">B12*(D12*0.3)</f>
        <v>5.3999999999999995</v>
      </c>
      <c r="F12" s="2">
        <v>307</v>
      </c>
      <c r="G12" s="5">
        <v>0.46</v>
      </c>
      <c r="H12" s="6">
        <f aca="true" t="shared" si="6" ref="H12:H26">B12*(F12*G12)</f>
        <v>141.22</v>
      </c>
      <c r="I12" s="5">
        <v>0.35</v>
      </c>
      <c r="J12" s="6">
        <f t="shared" si="4"/>
        <v>49.427</v>
      </c>
      <c r="K12" s="5"/>
      <c r="L12" s="6">
        <f aca="true" t="shared" si="7" ref="L12:L26">(B12*K12+E12+H12+J12)/B12</f>
        <v>196.047</v>
      </c>
      <c r="M12" s="6">
        <f aca="true" t="shared" si="8" ref="M12:M26">L12*B12</f>
        <v>196.047</v>
      </c>
    </row>
    <row r="13" spans="1:13" s="2" customFormat="1" ht="30">
      <c r="A13" s="5"/>
      <c r="B13" s="5">
        <v>1</v>
      </c>
      <c r="C13" s="2" t="s">
        <v>151</v>
      </c>
      <c r="D13" s="5">
        <v>23</v>
      </c>
      <c r="E13" s="6">
        <f t="shared" si="5"/>
        <v>6.8999999999999995</v>
      </c>
      <c r="F13" s="2">
        <v>346</v>
      </c>
      <c r="G13" s="5">
        <v>0.46</v>
      </c>
      <c r="H13" s="6">
        <f t="shared" si="6"/>
        <v>159.16</v>
      </c>
      <c r="I13" s="5">
        <v>0.35</v>
      </c>
      <c r="J13" s="6">
        <f t="shared" si="4"/>
        <v>55.705999999999996</v>
      </c>
      <c r="K13" s="5"/>
      <c r="L13" s="6">
        <f t="shared" si="7"/>
        <v>221.766</v>
      </c>
      <c r="M13" s="6">
        <f t="shared" si="8"/>
        <v>221.766</v>
      </c>
    </row>
    <row r="14" spans="1:13" s="2" customFormat="1" ht="30">
      <c r="A14" s="5"/>
      <c r="B14" s="5">
        <v>1</v>
      </c>
      <c r="C14" s="2" t="s">
        <v>152</v>
      </c>
      <c r="D14" s="5">
        <v>45</v>
      </c>
      <c r="E14" s="6">
        <f t="shared" si="5"/>
        <v>13.5</v>
      </c>
      <c r="F14" s="2">
        <v>689</v>
      </c>
      <c r="G14" s="5">
        <v>0.46</v>
      </c>
      <c r="H14" s="6">
        <f t="shared" si="6"/>
        <v>316.94</v>
      </c>
      <c r="I14" s="5">
        <v>0.35</v>
      </c>
      <c r="J14" s="6">
        <f t="shared" si="4"/>
        <v>110.92899999999999</v>
      </c>
      <c r="K14" s="5"/>
      <c r="L14" s="6">
        <f t="shared" si="7"/>
        <v>441.36899999999997</v>
      </c>
      <c r="M14" s="6">
        <f t="shared" si="8"/>
        <v>441.36899999999997</v>
      </c>
    </row>
    <row r="15" spans="1:13" s="2" customFormat="1" ht="15">
      <c r="A15" s="5"/>
      <c r="B15" s="5">
        <v>1</v>
      </c>
      <c r="C15" s="2" t="s">
        <v>500</v>
      </c>
      <c r="D15" s="5">
        <v>30</v>
      </c>
      <c r="E15" s="6">
        <f t="shared" si="5"/>
        <v>9</v>
      </c>
      <c r="F15" s="2">
        <v>166</v>
      </c>
      <c r="G15" s="5">
        <v>0.46</v>
      </c>
      <c r="H15" s="6">
        <f t="shared" si="6"/>
        <v>76.36</v>
      </c>
      <c r="I15" s="5">
        <v>0.35</v>
      </c>
      <c r="J15" s="6">
        <f t="shared" si="4"/>
        <v>26.726</v>
      </c>
      <c r="K15" s="5"/>
      <c r="L15" s="6">
        <f t="shared" si="7"/>
        <v>112.086</v>
      </c>
      <c r="M15" s="6">
        <f t="shared" si="8"/>
        <v>112.086</v>
      </c>
    </row>
    <row r="16" spans="1:13" s="2" customFormat="1" ht="15">
      <c r="A16" s="5"/>
      <c r="B16" s="5">
        <v>1</v>
      </c>
      <c r="C16" s="2" t="s">
        <v>340</v>
      </c>
      <c r="D16" s="5">
        <v>53</v>
      </c>
      <c r="E16" s="6">
        <f t="shared" si="5"/>
        <v>15.899999999999999</v>
      </c>
      <c r="F16" s="2">
        <v>358</v>
      </c>
      <c r="G16" s="5">
        <v>0.46</v>
      </c>
      <c r="H16" s="6">
        <f t="shared" si="6"/>
        <v>164.68</v>
      </c>
      <c r="I16" s="5">
        <v>0.35</v>
      </c>
      <c r="J16" s="6">
        <f>(H16*I18)</f>
        <v>57.638</v>
      </c>
      <c r="K16" s="5"/>
      <c r="L16" s="6">
        <f t="shared" si="7"/>
        <v>238.21800000000002</v>
      </c>
      <c r="M16" s="6">
        <f t="shared" si="8"/>
        <v>238.21800000000002</v>
      </c>
    </row>
    <row r="17" spans="1:13" s="2" customFormat="1" ht="33" customHeight="1">
      <c r="A17" s="5"/>
      <c r="B17" s="5">
        <v>1</v>
      </c>
      <c r="C17" s="2" t="s">
        <v>342</v>
      </c>
      <c r="D17" s="5">
        <v>15</v>
      </c>
      <c r="E17" s="6">
        <f t="shared" si="5"/>
        <v>4.5</v>
      </c>
      <c r="F17" s="2">
        <v>144</v>
      </c>
      <c r="G17" s="5">
        <v>0.46</v>
      </c>
      <c r="H17" s="6">
        <f t="shared" si="6"/>
        <v>66.24000000000001</v>
      </c>
      <c r="I17" s="5">
        <v>0.35</v>
      </c>
      <c r="J17" s="6">
        <f aca="true" t="shared" si="9" ref="J17:J43">(H17*I17)</f>
        <v>23.184</v>
      </c>
      <c r="K17" s="5"/>
      <c r="L17" s="6">
        <f t="shared" si="7"/>
        <v>93.924</v>
      </c>
      <c r="M17" s="6">
        <f t="shared" si="8"/>
        <v>93.924</v>
      </c>
    </row>
    <row r="18" spans="1:13" s="2" customFormat="1" ht="29.25" customHeight="1">
      <c r="A18" s="5"/>
      <c r="B18" s="5">
        <v>1</v>
      </c>
      <c r="C18" s="2" t="s">
        <v>343</v>
      </c>
      <c r="D18" s="5">
        <v>18</v>
      </c>
      <c r="E18" s="6">
        <f t="shared" si="5"/>
        <v>5.3999999999999995</v>
      </c>
      <c r="F18" s="2">
        <v>252</v>
      </c>
      <c r="G18" s="5">
        <v>0.46</v>
      </c>
      <c r="H18" s="6">
        <f t="shared" si="6"/>
        <v>115.92</v>
      </c>
      <c r="I18" s="5">
        <v>0.35</v>
      </c>
      <c r="J18" s="6">
        <f t="shared" si="9"/>
        <v>40.571999999999996</v>
      </c>
      <c r="K18" s="5"/>
      <c r="L18" s="6">
        <f t="shared" si="7"/>
        <v>161.892</v>
      </c>
      <c r="M18" s="6">
        <f t="shared" si="8"/>
        <v>161.892</v>
      </c>
    </row>
    <row r="19" spans="1:13" s="2" customFormat="1" ht="60.75" customHeight="1">
      <c r="A19" s="5"/>
      <c r="B19" s="5">
        <v>1</v>
      </c>
      <c r="C19" s="2" t="s">
        <v>158</v>
      </c>
      <c r="D19" s="5">
        <v>45</v>
      </c>
      <c r="E19" s="6">
        <f>B19*(D19*0.3)</f>
        <v>13.5</v>
      </c>
      <c r="F19" s="2">
        <v>310</v>
      </c>
      <c r="G19" s="5">
        <v>0.46</v>
      </c>
      <c r="H19" s="6">
        <f>B19*(F19*G19)</f>
        <v>142.6</v>
      </c>
      <c r="I19" s="5">
        <v>0.35</v>
      </c>
      <c r="J19" s="6">
        <f>(H19*I19)</f>
        <v>49.91</v>
      </c>
      <c r="K19" s="5"/>
      <c r="L19" s="6">
        <f>(B19*K19+E19+H19+J19)/B19</f>
        <v>206.01</v>
      </c>
      <c r="M19" s="6">
        <f>L19*B19</f>
        <v>206.01</v>
      </c>
    </row>
    <row r="20" spans="1:13" s="2" customFormat="1" ht="60">
      <c r="A20" s="5"/>
      <c r="B20" s="5">
        <v>1</v>
      </c>
      <c r="C20" s="2" t="s">
        <v>150</v>
      </c>
      <c r="D20" s="5">
        <v>48</v>
      </c>
      <c r="E20" s="6">
        <f t="shared" si="5"/>
        <v>14.399999999999999</v>
      </c>
      <c r="F20" s="2">
        <v>294</v>
      </c>
      <c r="G20" s="5">
        <v>0.46</v>
      </c>
      <c r="H20" s="6">
        <f t="shared" si="6"/>
        <v>135.24</v>
      </c>
      <c r="I20" s="5">
        <v>0.35</v>
      </c>
      <c r="J20" s="6">
        <f t="shared" si="9"/>
        <v>47.334</v>
      </c>
      <c r="K20" s="5"/>
      <c r="L20" s="6">
        <f t="shared" si="7"/>
        <v>196.97400000000002</v>
      </c>
      <c r="M20" s="6">
        <f t="shared" si="8"/>
        <v>196.97400000000002</v>
      </c>
    </row>
    <row r="21" spans="1:13" s="2" customFormat="1" ht="62.25" customHeight="1">
      <c r="A21" s="5"/>
      <c r="B21" s="5">
        <v>1</v>
      </c>
      <c r="C21" s="2" t="s">
        <v>149</v>
      </c>
      <c r="D21" s="5">
        <v>90</v>
      </c>
      <c r="E21" s="6">
        <f>B21*(D21*0.3)</f>
        <v>27</v>
      </c>
      <c r="F21" s="2">
        <v>563</v>
      </c>
      <c r="G21" s="5">
        <v>0.46</v>
      </c>
      <c r="H21" s="6">
        <f>B21*(F21*G21)</f>
        <v>258.98</v>
      </c>
      <c r="I21" s="5">
        <v>0.35</v>
      </c>
      <c r="J21" s="6">
        <f>(H21*I21)</f>
        <v>90.643</v>
      </c>
      <c r="K21" s="5"/>
      <c r="L21" s="6">
        <f>(B21*K21+E21+H21+J21)/B21</f>
        <v>376.62300000000005</v>
      </c>
      <c r="M21" s="6">
        <f>L21*B21</f>
        <v>376.62300000000005</v>
      </c>
    </row>
    <row r="22" spans="1:13" s="18" customFormat="1" ht="15">
      <c r="A22" s="19"/>
      <c r="B22" s="19">
        <v>1</v>
      </c>
      <c r="C22" s="18" t="s">
        <v>456</v>
      </c>
      <c r="D22" s="19">
        <v>0</v>
      </c>
      <c r="E22" s="20">
        <f t="shared" si="5"/>
        <v>0</v>
      </c>
      <c r="F22" s="18">
        <v>963</v>
      </c>
      <c r="G22" s="19">
        <v>0.46</v>
      </c>
      <c r="H22" s="20">
        <f t="shared" si="6"/>
        <v>442.98</v>
      </c>
      <c r="I22" s="19">
        <v>0.35</v>
      </c>
      <c r="J22" s="20">
        <f t="shared" si="9"/>
        <v>155.043</v>
      </c>
      <c r="K22" s="19"/>
      <c r="L22" s="20">
        <f t="shared" si="7"/>
        <v>598.023</v>
      </c>
      <c r="M22" s="20">
        <f t="shared" si="8"/>
        <v>598.023</v>
      </c>
    </row>
    <row r="23" spans="1:13" s="2" customFormat="1" ht="30">
      <c r="A23" s="5"/>
      <c r="B23" s="5">
        <v>1</v>
      </c>
      <c r="C23" s="2" t="s">
        <v>205</v>
      </c>
      <c r="D23" s="5">
        <v>20</v>
      </c>
      <c r="E23" s="6">
        <f t="shared" si="5"/>
        <v>6</v>
      </c>
      <c r="F23" s="2">
        <v>294</v>
      </c>
      <c r="G23" s="5">
        <v>0.5</v>
      </c>
      <c r="H23" s="6">
        <f t="shared" si="6"/>
        <v>147</v>
      </c>
      <c r="I23" s="5">
        <v>0.35</v>
      </c>
      <c r="J23" s="6">
        <f t="shared" si="9"/>
        <v>51.449999999999996</v>
      </c>
      <c r="K23" s="5"/>
      <c r="L23" s="6">
        <f t="shared" si="7"/>
        <v>204.45</v>
      </c>
      <c r="M23" s="6">
        <f t="shared" si="8"/>
        <v>204.45</v>
      </c>
    </row>
    <row r="24" spans="1:13" s="2" customFormat="1" ht="30">
      <c r="A24" s="5"/>
      <c r="B24" s="5">
        <v>1</v>
      </c>
      <c r="C24" s="2" t="s">
        <v>206</v>
      </c>
      <c r="D24" s="5">
        <v>20</v>
      </c>
      <c r="E24" s="6">
        <f>B24*(D24*0.3)</f>
        <v>6</v>
      </c>
      <c r="F24" s="2">
        <v>358</v>
      </c>
      <c r="G24" s="5">
        <v>0.5</v>
      </c>
      <c r="H24" s="6">
        <f>B24*(F24*G24)</f>
        <v>179</v>
      </c>
      <c r="I24" s="5">
        <v>0.35</v>
      </c>
      <c r="J24" s="6">
        <f>(H24*I24)</f>
        <v>62.65</v>
      </c>
      <c r="K24" s="5"/>
      <c r="L24" s="6">
        <f>(B24*K24+E24+H24+J24)/B24</f>
        <v>247.65</v>
      </c>
      <c r="M24" s="6">
        <f>L24*B24</f>
        <v>247.65</v>
      </c>
    </row>
    <row r="25" spans="1:13" s="2" customFormat="1" ht="30">
      <c r="A25" s="5"/>
      <c r="B25" s="5">
        <v>4</v>
      </c>
      <c r="C25" s="2" t="s">
        <v>207</v>
      </c>
      <c r="D25" s="5">
        <v>10</v>
      </c>
      <c r="E25" s="6">
        <f>B25*(D25*0.3)</f>
        <v>12</v>
      </c>
      <c r="F25" s="2">
        <v>51</v>
      </c>
      <c r="G25" s="5">
        <v>0.55</v>
      </c>
      <c r="H25" s="6">
        <f t="shared" si="6"/>
        <v>112.2</v>
      </c>
      <c r="I25" s="5">
        <v>0.35</v>
      </c>
      <c r="J25" s="6">
        <f t="shared" si="9"/>
        <v>39.269999999999996</v>
      </c>
      <c r="K25" s="5"/>
      <c r="L25" s="6">
        <f t="shared" si="7"/>
        <v>40.8675</v>
      </c>
      <c r="M25" s="6">
        <f t="shared" si="8"/>
        <v>163.47</v>
      </c>
    </row>
    <row r="26" spans="1:13" s="2" customFormat="1" ht="30">
      <c r="A26" s="5"/>
      <c r="B26" s="5">
        <v>4</v>
      </c>
      <c r="C26" s="4" t="s">
        <v>439</v>
      </c>
      <c r="D26" s="5"/>
      <c r="E26" s="6">
        <f>B26*(D26*0.3)</f>
        <v>0</v>
      </c>
      <c r="F26" s="2">
        <v>67.01</v>
      </c>
      <c r="G26" s="5">
        <v>1</v>
      </c>
      <c r="H26" s="6">
        <f t="shared" si="6"/>
        <v>268.04</v>
      </c>
      <c r="I26" s="5"/>
      <c r="J26" s="6">
        <f>(H26*I26)</f>
        <v>0</v>
      </c>
      <c r="K26" s="5"/>
      <c r="L26" s="6">
        <f t="shared" si="7"/>
        <v>67.01</v>
      </c>
      <c r="M26" s="6">
        <f t="shared" si="8"/>
        <v>268.04</v>
      </c>
    </row>
    <row r="27" spans="1:13" s="2" customFormat="1" ht="15">
      <c r="A27" s="5"/>
      <c r="B27" s="5"/>
      <c r="D27" s="5"/>
      <c r="E27" s="6"/>
      <c r="G27" s="5"/>
      <c r="H27" s="6"/>
      <c r="I27" s="5"/>
      <c r="J27" s="6"/>
      <c r="K27" s="5"/>
      <c r="L27" s="6"/>
      <c r="M27" s="6"/>
    </row>
    <row r="28" spans="1:13" s="2" customFormat="1" ht="15">
      <c r="A28" s="5"/>
      <c r="B28" s="5">
        <v>1</v>
      </c>
      <c r="C28" s="2" t="s">
        <v>490</v>
      </c>
      <c r="D28" s="5"/>
      <c r="E28" s="6">
        <f>B28*(D28*0.3)</f>
        <v>0</v>
      </c>
      <c r="F28" s="2">
        <v>118</v>
      </c>
      <c r="G28" s="5">
        <v>0.46</v>
      </c>
      <c r="H28" s="6">
        <f>B28*(F28*G28)</f>
        <v>54.28</v>
      </c>
      <c r="I28" s="5">
        <v>0.35</v>
      </c>
      <c r="J28" s="6">
        <f>(H28*I28)</f>
        <v>18.997999999999998</v>
      </c>
      <c r="K28" s="5"/>
      <c r="L28" s="6">
        <f>(B28*K28+E28+H28+J28)/B28</f>
        <v>73.27799999999999</v>
      </c>
      <c r="M28" s="6">
        <f>L28*B28</f>
        <v>73.27799999999999</v>
      </c>
    </row>
    <row r="29" spans="1:13" s="2" customFormat="1" ht="15">
      <c r="A29" s="5"/>
      <c r="B29" s="5"/>
      <c r="D29" s="5"/>
      <c r="E29" s="6"/>
      <c r="G29" s="5"/>
      <c r="H29" s="6"/>
      <c r="I29" s="5"/>
      <c r="J29" s="6"/>
      <c r="K29" s="5"/>
      <c r="L29" s="6"/>
      <c r="M29" s="6"/>
    </row>
    <row r="30" spans="1:13" s="2" customFormat="1" ht="16.5" customHeight="1">
      <c r="A30" s="5"/>
      <c r="B30" s="5">
        <v>2</v>
      </c>
      <c r="C30" s="2" t="s">
        <v>226</v>
      </c>
      <c r="D30" s="5">
        <v>83</v>
      </c>
      <c r="E30" s="6">
        <f t="shared" si="5"/>
        <v>49.8</v>
      </c>
      <c r="F30" s="2">
        <v>1438</v>
      </c>
      <c r="G30" s="5">
        <v>0.46</v>
      </c>
      <c r="H30" s="6">
        <f aca="true" t="shared" si="10" ref="H30:H43">B30*(F30*G30)</f>
        <v>1322.96</v>
      </c>
      <c r="I30" s="5">
        <v>0.35</v>
      </c>
      <c r="J30" s="6">
        <f t="shared" si="9"/>
        <v>463.036</v>
      </c>
      <c r="K30" s="5"/>
      <c r="L30" s="6">
        <f aca="true" t="shared" si="11" ref="L30:L43">(B30*K30+E30+H30+J30)/B30</f>
        <v>917.898</v>
      </c>
      <c r="M30" s="6">
        <f aca="true" t="shared" si="12" ref="M30:M43">L30*B30</f>
        <v>1835.796</v>
      </c>
    </row>
    <row r="31" spans="1:13" s="18" customFormat="1" ht="16.5" customHeight="1">
      <c r="A31" s="19"/>
      <c r="B31" s="19">
        <v>2</v>
      </c>
      <c r="C31" s="18" t="s">
        <v>227</v>
      </c>
      <c r="D31" s="19">
        <v>25</v>
      </c>
      <c r="E31" s="20">
        <f t="shared" si="5"/>
        <v>15</v>
      </c>
      <c r="F31" s="18">
        <v>358</v>
      </c>
      <c r="G31" s="19">
        <v>0.46</v>
      </c>
      <c r="H31" s="20">
        <f t="shared" si="10"/>
        <v>329.36</v>
      </c>
      <c r="I31" s="19">
        <v>0.35</v>
      </c>
      <c r="J31" s="20">
        <f t="shared" si="9"/>
        <v>115.276</v>
      </c>
      <c r="K31" s="19"/>
      <c r="L31" s="20">
        <f t="shared" si="11"/>
        <v>229.818</v>
      </c>
      <c r="M31" s="20">
        <f t="shared" si="12"/>
        <v>459.636</v>
      </c>
    </row>
    <row r="32" spans="1:13" s="18" customFormat="1" ht="29.25" customHeight="1">
      <c r="A32" s="19"/>
      <c r="B32" s="19">
        <v>2</v>
      </c>
      <c r="C32" s="18" t="s">
        <v>228</v>
      </c>
      <c r="D32" s="19">
        <v>15</v>
      </c>
      <c r="E32" s="20">
        <f t="shared" si="5"/>
        <v>9</v>
      </c>
      <c r="F32" s="18">
        <v>337</v>
      </c>
      <c r="G32" s="19">
        <v>0.46</v>
      </c>
      <c r="H32" s="20">
        <f t="shared" si="10"/>
        <v>310.04</v>
      </c>
      <c r="I32" s="19">
        <v>0.35</v>
      </c>
      <c r="J32" s="20">
        <f t="shared" si="9"/>
        <v>108.514</v>
      </c>
      <c r="K32" s="19"/>
      <c r="L32" s="20">
        <f t="shared" si="11"/>
        <v>213.77700000000002</v>
      </c>
      <c r="M32" s="20">
        <f t="shared" si="12"/>
        <v>427.55400000000003</v>
      </c>
    </row>
    <row r="33" spans="1:13" s="18" customFormat="1" ht="51.75" customHeight="1">
      <c r="A33" s="19"/>
      <c r="B33" s="19">
        <v>1</v>
      </c>
      <c r="C33" s="18" t="s">
        <v>231</v>
      </c>
      <c r="D33" s="19">
        <v>15</v>
      </c>
      <c r="E33" s="20">
        <f t="shared" si="5"/>
        <v>4.5</v>
      </c>
      <c r="F33" s="18">
        <v>110</v>
      </c>
      <c r="G33" s="19">
        <v>0.46</v>
      </c>
      <c r="H33" s="20">
        <f t="shared" si="10"/>
        <v>50.6</v>
      </c>
      <c r="I33" s="19">
        <v>0.35</v>
      </c>
      <c r="J33" s="20">
        <f t="shared" si="9"/>
        <v>17.71</v>
      </c>
      <c r="K33" s="19"/>
      <c r="L33" s="20">
        <f t="shared" si="11"/>
        <v>72.81</v>
      </c>
      <c r="M33" s="20">
        <f t="shared" si="12"/>
        <v>72.81</v>
      </c>
    </row>
    <row r="34" spans="1:13" s="2" customFormat="1" ht="16.5" customHeight="1">
      <c r="A34" s="5"/>
      <c r="B34" s="5"/>
      <c r="D34" s="5"/>
      <c r="E34" s="6"/>
      <c r="G34" s="5"/>
      <c r="H34" s="6"/>
      <c r="I34" s="5"/>
      <c r="J34" s="6"/>
      <c r="K34" s="5"/>
      <c r="L34" s="6"/>
      <c r="M34" s="6"/>
    </row>
    <row r="35" spans="1:13" s="2" customFormat="1" ht="16.5" customHeight="1">
      <c r="A35" s="5"/>
      <c r="B35" s="5">
        <v>2</v>
      </c>
      <c r="C35" s="2" t="s">
        <v>229</v>
      </c>
      <c r="D35" s="5">
        <v>138</v>
      </c>
      <c r="E35" s="6">
        <f>B35*(D35*0.3)</f>
        <v>82.8</v>
      </c>
      <c r="F35" s="2">
        <v>1632</v>
      </c>
      <c r="G35" s="5">
        <v>0.46</v>
      </c>
      <c r="H35" s="6">
        <f>B35*(F35*G35)</f>
        <v>1501.44</v>
      </c>
      <c r="I35" s="5">
        <v>0.35</v>
      </c>
      <c r="J35" s="6">
        <f>(H35*I35)</f>
        <v>525.504</v>
      </c>
      <c r="K35" s="5"/>
      <c r="L35" s="6">
        <f>(B35*K35+E35+H35+J35)/B35</f>
        <v>1054.872</v>
      </c>
      <c r="M35" s="6">
        <f>L35*B35</f>
        <v>2109.744</v>
      </c>
    </row>
    <row r="36" spans="1:13" s="18" customFormat="1" ht="16.5" customHeight="1">
      <c r="A36" s="19"/>
      <c r="B36" s="19">
        <v>2</v>
      </c>
      <c r="C36" s="18" t="s">
        <v>227</v>
      </c>
      <c r="D36" s="19">
        <v>25</v>
      </c>
      <c r="E36" s="20">
        <f>B36*(D36*0.3)</f>
        <v>15</v>
      </c>
      <c r="F36" s="18">
        <v>376</v>
      </c>
      <c r="G36" s="19">
        <v>0.46</v>
      </c>
      <c r="H36" s="20">
        <f>B36*(F36*G36)</f>
        <v>345.92</v>
      </c>
      <c r="I36" s="19">
        <v>0.35</v>
      </c>
      <c r="J36" s="20">
        <f>(H36*I36)</f>
        <v>121.072</v>
      </c>
      <c r="K36" s="19"/>
      <c r="L36" s="20">
        <f>(B36*K36+E36+H36+J36)/B36</f>
        <v>240.996</v>
      </c>
      <c r="M36" s="20">
        <f>L36*B36</f>
        <v>481.992</v>
      </c>
    </row>
    <row r="37" spans="1:13" s="18" customFormat="1" ht="34.5" customHeight="1">
      <c r="A37" s="19"/>
      <c r="B37" s="19">
        <v>2</v>
      </c>
      <c r="C37" s="18" t="s">
        <v>228</v>
      </c>
      <c r="D37" s="19">
        <v>15</v>
      </c>
      <c r="E37" s="20">
        <f>B37*(D37*0.3)</f>
        <v>9</v>
      </c>
      <c r="F37" s="18">
        <v>337</v>
      </c>
      <c r="G37" s="19">
        <v>0.46</v>
      </c>
      <c r="H37" s="20">
        <f>B37*(F37*G37)</f>
        <v>310.04</v>
      </c>
      <c r="I37" s="19">
        <v>0.35</v>
      </c>
      <c r="J37" s="20">
        <f>(H37*I37)</f>
        <v>108.514</v>
      </c>
      <c r="K37" s="19"/>
      <c r="L37" s="20">
        <f>(B37*K37+E37+H37+J37)/B37</f>
        <v>213.77700000000002</v>
      </c>
      <c r="M37" s="20">
        <f>L37*B37</f>
        <v>427.55400000000003</v>
      </c>
    </row>
    <row r="38" spans="1:13" s="18" customFormat="1" ht="54.75" customHeight="1">
      <c r="A38" s="19"/>
      <c r="B38" s="19">
        <v>1</v>
      </c>
      <c r="C38" s="18" t="s">
        <v>230</v>
      </c>
      <c r="D38" s="19">
        <v>15</v>
      </c>
      <c r="E38" s="20">
        <f>B38*(D38*0.3)</f>
        <v>4.5</v>
      </c>
      <c r="F38" s="18">
        <v>185</v>
      </c>
      <c r="G38" s="19">
        <v>0.46</v>
      </c>
      <c r="H38" s="20">
        <f>B38*(F38*G38)</f>
        <v>85.10000000000001</v>
      </c>
      <c r="I38" s="19">
        <v>0.35</v>
      </c>
      <c r="J38" s="20">
        <f>(H38*I38)</f>
        <v>29.785</v>
      </c>
      <c r="K38" s="19"/>
      <c r="L38" s="20">
        <f>(B38*K38+E38+H38+J38)/B38</f>
        <v>119.385</v>
      </c>
      <c r="M38" s="20">
        <f>L38*B38</f>
        <v>119.385</v>
      </c>
    </row>
    <row r="39" spans="1:13" s="2" customFormat="1" ht="16.5" customHeight="1">
      <c r="A39" s="5"/>
      <c r="B39" s="5"/>
      <c r="D39" s="5"/>
      <c r="E39" s="6"/>
      <c r="G39" s="5"/>
      <c r="H39" s="6"/>
      <c r="I39" s="5"/>
      <c r="J39" s="6"/>
      <c r="K39" s="5"/>
      <c r="L39" s="6"/>
      <c r="M39" s="6"/>
    </row>
    <row r="40" spans="1:13" s="2" customFormat="1" ht="60.75" customHeight="1">
      <c r="A40" s="5"/>
      <c r="B40" s="5">
        <v>2</v>
      </c>
      <c r="C40" s="2" t="s">
        <v>232</v>
      </c>
      <c r="D40" s="5">
        <v>168</v>
      </c>
      <c r="E40" s="6">
        <f t="shared" si="5"/>
        <v>100.8</v>
      </c>
      <c r="F40" s="2">
        <v>1983</v>
      </c>
      <c r="G40" s="5">
        <v>0.46</v>
      </c>
      <c r="H40" s="6">
        <f t="shared" si="10"/>
        <v>1824.3600000000001</v>
      </c>
      <c r="I40" s="5">
        <v>0.35</v>
      </c>
      <c r="J40" s="6">
        <f t="shared" si="9"/>
        <v>638.526</v>
      </c>
      <c r="K40" s="5"/>
      <c r="L40" s="6">
        <f t="shared" si="11"/>
        <v>1281.843</v>
      </c>
      <c r="M40" s="6">
        <f t="shared" si="12"/>
        <v>2563.686</v>
      </c>
    </row>
    <row r="41" spans="1:13" s="18" customFormat="1" ht="16.5" customHeight="1">
      <c r="A41" s="19"/>
      <c r="B41" s="19">
        <v>2</v>
      </c>
      <c r="C41" s="18" t="s">
        <v>227</v>
      </c>
      <c r="D41" s="19">
        <v>25</v>
      </c>
      <c r="E41" s="20">
        <f t="shared" si="5"/>
        <v>15</v>
      </c>
      <c r="F41" s="18">
        <v>356</v>
      </c>
      <c r="G41" s="19">
        <v>0.46</v>
      </c>
      <c r="H41" s="20">
        <f t="shared" si="10"/>
        <v>327.52000000000004</v>
      </c>
      <c r="I41" s="19">
        <v>0.35</v>
      </c>
      <c r="J41" s="20">
        <f t="shared" si="9"/>
        <v>114.632</v>
      </c>
      <c r="K41" s="19"/>
      <c r="L41" s="20">
        <f t="shared" si="11"/>
        <v>228.57600000000002</v>
      </c>
      <c r="M41" s="20">
        <f t="shared" si="12"/>
        <v>457.15200000000004</v>
      </c>
    </row>
    <row r="42" spans="1:13" s="18" customFormat="1" ht="34.5" customHeight="1">
      <c r="A42" s="19"/>
      <c r="B42" s="19">
        <v>2</v>
      </c>
      <c r="C42" s="18" t="s">
        <v>450</v>
      </c>
      <c r="D42" s="19">
        <v>15</v>
      </c>
      <c r="E42" s="20">
        <f t="shared" si="5"/>
        <v>9</v>
      </c>
      <c r="F42" s="18">
        <v>806</v>
      </c>
      <c r="G42" s="19">
        <v>0.46</v>
      </c>
      <c r="H42" s="20">
        <f t="shared" si="10"/>
        <v>741.52</v>
      </c>
      <c r="I42" s="19">
        <v>0.35</v>
      </c>
      <c r="J42" s="20">
        <f t="shared" si="9"/>
        <v>259.532</v>
      </c>
      <c r="K42" s="19"/>
      <c r="L42" s="20">
        <f t="shared" si="11"/>
        <v>505.02599999999995</v>
      </c>
      <c r="M42" s="20">
        <f t="shared" si="12"/>
        <v>1010.0519999999999</v>
      </c>
    </row>
    <row r="43" spans="1:13" s="18" customFormat="1" ht="54.75" customHeight="1">
      <c r="A43" s="19"/>
      <c r="B43" s="19">
        <v>1</v>
      </c>
      <c r="C43" s="18" t="s">
        <v>451</v>
      </c>
      <c r="D43" s="19">
        <v>15</v>
      </c>
      <c r="E43" s="20">
        <f t="shared" si="5"/>
        <v>4.5</v>
      </c>
      <c r="F43" s="18">
        <v>160</v>
      </c>
      <c r="G43" s="19">
        <v>0.46</v>
      </c>
      <c r="H43" s="20">
        <f t="shared" si="10"/>
        <v>73.60000000000001</v>
      </c>
      <c r="I43" s="19">
        <v>0.35</v>
      </c>
      <c r="J43" s="20">
        <f t="shared" si="9"/>
        <v>25.76</v>
      </c>
      <c r="K43" s="19"/>
      <c r="L43" s="20">
        <f t="shared" si="11"/>
        <v>103.86000000000001</v>
      </c>
      <c r="M43" s="20">
        <f t="shared" si="12"/>
        <v>103.86000000000001</v>
      </c>
    </row>
    <row r="44" spans="1:13" s="18" customFormat="1" ht="22.5" customHeight="1">
      <c r="A44" s="19"/>
      <c r="B44" s="19"/>
      <c r="D44" s="19"/>
      <c r="E44" s="20"/>
      <c r="G44" s="19"/>
      <c r="H44" s="20"/>
      <c r="I44" s="19"/>
      <c r="J44" s="20"/>
      <c r="K44" s="19"/>
      <c r="L44" s="20"/>
      <c r="M44" s="20"/>
    </row>
    <row r="45" spans="1:13" s="18" customFormat="1" ht="19.5" customHeight="1">
      <c r="A45" s="19"/>
      <c r="B45" s="19"/>
      <c r="D45" s="19"/>
      <c r="E45" s="20"/>
      <c r="G45" s="19"/>
      <c r="H45" s="20"/>
      <c r="I45" s="19"/>
      <c r="J45" s="20"/>
      <c r="K45" s="19"/>
      <c r="L45" s="20"/>
      <c r="M45" s="20"/>
    </row>
    <row r="46" spans="1:13" s="2" customFormat="1" ht="90">
      <c r="A46" s="5"/>
      <c r="B46" s="5">
        <v>1</v>
      </c>
      <c r="C46" s="2" t="s">
        <v>223</v>
      </c>
      <c r="D46" s="5">
        <v>47</v>
      </c>
      <c r="E46" s="6">
        <f aca="true" t="shared" si="13" ref="E46:E54">B46*(D46*0.3)</f>
        <v>14.1</v>
      </c>
      <c r="F46" s="2">
        <v>713</v>
      </c>
      <c r="G46" s="5">
        <v>0.5</v>
      </c>
      <c r="H46" s="6">
        <f aca="true" t="shared" si="14" ref="H46:H54">B46*(F46*G46)</f>
        <v>356.5</v>
      </c>
      <c r="I46" s="5">
        <v>0.35</v>
      </c>
      <c r="J46" s="6">
        <f aca="true" t="shared" si="15" ref="J46:J54">(H46*I46)</f>
        <v>124.77499999999999</v>
      </c>
      <c r="K46" s="5"/>
      <c r="L46" s="6">
        <f aca="true" t="shared" si="16" ref="L46:L54">(B46*K46+E46+H46+J46)/B46</f>
        <v>495.375</v>
      </c>
      <c r="M46" s="6">
        <f aca="true" t="shared" si="17" ref="M46:M54">L46*B46</f>
        <v>495.375</v>
      </c>
    </row>
    <row r="47" spans="1:13" s="2" customFormat="1" ht="120">
      <c r="A47" s="5"/>
      <c r="B47" s="5">
        <v>1</v>
      </c>
      <c r="C47" s="8" t="s">
        <v>88</v>
      </c>
      <c r="D47" s="5"/>
      <c r="E47" s="6">
        <f t="shared" si="13"/>
        <v>0</v>
      </c>
      <c r="G47" s="5"/>
      <c r="H47" s="6">
        <f t="shared" si="14"/>
        <v>0</v>
      </c>
      <c r="I47" s="5"/>
      <c r="J47" s="6">
        <f t="shared" si="15"/>
        <v>0</v>
      </c>
      <c r="K47" s="5"/>
      <c r="L47" s="6">
        <f t="shared" si="16"/>
        <v>0</v>
      </c>
      <c r="M47" s="6">
        <f t="shared" si="17"/>
        <v>0</v>
      </c>
    </row>
    <row r="48" spans="1:13" s="2" customFormat="1" ht="15">
      <c r="A48" s="5"/>
      <c r="B48" s="5"/>
      <c r="D48" s="5"/>
      <c r="E48" s="6">
        <f t="shared" si="13"/>
        <v>0</v>
      </c>
      <c r="G48" s="5"/>
      <c r="H48" s="6">
        <f t="shared" si="14"/>
        <v>0</v>
      </c>
      <c r="I48" s="5"/>
      <c r="J48" s="6">
        <f t="shared" si="15"/>
        <v>0</v>
      </c>
      <c r="K48" s="5"/>
      <c r="L48" s="6" t="e">
        <f t="shared" si="16"/>
        <v>#DIV/0!</v>
      </c>
      <c r="M48" s="6" t="e">
        <f t="shared" si="17"/>
        <v>#DIV/0!</v>
      </c>
    </row>
    <row r="49" spans="1:13" s="2" customFormat="1" ht="15">
      <c r="A49" s="5"/>
      <c r="B49" s="5"/>
      <c r="D49" s="5"/>
      <c r="E49" s="6">
        <f t="shared" si="13"/>
        <v>0</v>
      </c>
      <c r="G49" s="5"/>
      <c r="H49" s="6">
        <f t="shared" si="14"/>
        <v>0</v>
      </c>
      <c r="I49" s="5"/>
      <c r="J49" s="6">
        <f t="shared" si="15"/>
        <v>0</v>
      </c>
      <c r="K49" s="5"/>
      <c r="L49" s="6" t="e">
        <f t="shared" si="16"/>
        <v>#DIV/0!</v>
      </c>
      <c r="M49" s="6" t="e">
        <f t="shared" si="17"/>
        <v>#DIV/0!</v>
      </c>
    </row>
    <row r="50" spans="1:13" s="2" customFormat="1" ht="15">
      <c r="A50" s="5"/>
      <c r="B50" s="5"/>
      <c r="D50" s="5"/>
      <c r="E50" s="6">
        <f t="shared" si="13"/>
        <v>0</v>
      </c>
      <c r="G50" s="5"/>
      <c r="H50" s="6">
        <f t="shared" si="14"/>
        <v>0</v>
      </c>
      <c r="I50" s="5"/>
      <c r="J50" s="6">
        <f t="shared" si="15"/>
        <v>0</v>
      </c>
      <c r="K50" s="5"/>
      <c r="L50" s="6" t="e">
        <f t="shared" si="16"/>
        <v>#DIV/0!</v>
      </c>
      <c r="M50" s="6" t="e">
        <f t="shared" si="17"/>
        <v>#DIV/0!</v>
      </c>
    </row>
    <row r="51" spans="1:13" s="2" customFormat="1" ht="15">
      <c r="A51" s="5"/>
      <c r="B51" s="5"/>
      <c r="D51" s="5"/>
      <c r="E51" s="6">
        <f t="shared" si="13"/>
        <v>0</v>
      </c>
      <c r="G51" s="5"/>
      <c r="H51" s="6">
        <f t="shared" si="14"/>
        <v>0</v>
      </c>
      <c r="I51" s="5"/>
      <c r="J51" s="6">
        <f t="shared" si="15"/>
        <v>0</v>
      </c>
      <c r="K51" s="5"/>
      <c r="L51" s="6" t="e">
        <f t="shared" si="16"/>
        <v>#DIV/0!</v>
      </c>
      <c r="M51" s="6" t="e">
        <f t="shared" si="17"/>
        <v>#DIV/0!</v>
      </c>
    </row>
    <row r="52" spans="1:13" s="2" customFormat="1" ht="15">
      <c r="A52" s="5"/>
      <c r="B52" s="5"/>
      <c r="D52" s="5"/>
      <c r="E52" s="6">
        <f t="shared" si="13"/>
        <v>0</v>
      </c>
      <c r="G52" s="5"/>
      <c r="H52" s="6">
        <f t="shared" si="14"/>
        <v>0</v>
      </c>
      <c r="I52" s="5"/>
      <c r="J52" s="6">
        <f t="shared" si="15"/>
        <v>0</v>
      </c>
      <c r="K52" s="5"/>
      <c r="L52" s="6" t="e">
        <f t="shared" si="16"/>
        <v>#DIV/0!</v>
      </c>
      <c r="M52" s="6" t="e">
        <f t="shared" si="17"/>
        <v>#DIV/0!</v>
      </c>
    </row>
    <row r="53" spans="1:13" s="2" customFormat="1" ht="15">
      <c r="A53" s="5"/>
      <c r="B53" s="5"/>
      <c r="D53" s="5"/>
      <c r="E53" s="6">
        <f t="shared" si="13"/>
        <v>0</v>
      </c>
      <c r="G53" s="5"/>
      <c r="H53" s="6">
        <f t="shared" si="14"/>
        <v>0</v>
      </c>
      <c r="I53" s="5"/>
      <c r="J53" s="6">
        <f t="shared" si="15"/>
        <v>0</v>
      </c>
      <c r="K53" s="5"/>
      <c r="L53" s="6" t="e">
        <f t="shared" si="16"/>
        <v>#DIV/0!</v>
      </c>
      <c r="M53" s="6" t="e">
        <f t="shared" si="17"/>
        <v>#DIV/0!</v>
      </c>
    </row>
    <row r="54" spans="1:13" s="2" customFormat="1" ht="15">
      <c r="A54" s="5"/>
      <c r="B54" s="5"/>
      <c r="D54" s="5"/>
      <c r="E54" s="6">
        <f t="shared" si="13"/>
        <v>0</v>
      </c>
      <c r="G54" s="5"/>
      <c r="H54" s="6">
        <f t="shared" si="14"/>
        <v>0</v>
      </c>
      <c r="I54" s="5"/>
      <c r="J54" s="6">
        <f t="shared" si="15"/>
        <v>0</v>
      </c>
      <c r="K54" s="5"/>
      <c r="L54" s="6" t="e">
        <f t="shared" si="16"/>
        <v>#DIV/0!</v>
      </c>
      <c r="M54" s="6" t="e">
        <f t="shared" si="17"/>
        <v>#DIV/0!</v>
      </c>
    </row>
    <row r="55" spans="1:13" s="2" customFormat="1" ht="15">
      <c r="A55" s="5"/>
      <c r="B55" s="5"/>
      <c r="D55" s="5"/>
      <c r="E55" s="6">
        <f aca="true" t="shared" si="18" ref="E55:E63">B55*(D55*0.3)</f>
        <v>0</v>
      </c>
      <c r="G55" s="5"/>
      <c r="H55" s="6">
        <f aca="true" t="shared" si="19" ref="H55:H63">B55*(F55*G55)</f>
        <v>0</v>
      </c>
      <c r="I55" s="5"/>
      <c r="J55" s="6">
        <f aca="true" t="shared" si="20" ref="J55:J63">(H55*I55)</f>
        <v>0</v>
      </c>
      <c r="K55" s="5"/>
      <c r="L55" s="6" t="e">
        <f aca="true" t="shared" si="21" ref="L55:L63">(B55*K55+E55+H55+J55)/B55</f>
        <v>#DIV/0!</v>
      </c>
      <c r="M55" s="6" t="e">
        <f aca="true" t="shared" si="22" ref="M55:M63">L55*B55</f>
        <v>#DIV/0!</v>
      </c>
    </row>
    <row r="56" spans="1:13" s="2" customFormat="1" ht="15">
      <c r="A56" s="5"/>
      <c r="B56" s="5"/>
      <c r="D56" s="5"/>
      <c r="E56" s="6">
        <f t="shared" si="18"/>
        <v>0</v>
      </c>
      <c r="G56" s="5"/>
      <c r="H56" s="6">
        <f t="shared" si="19"/>
        <v>0</v>
      </c>
      <c r="I56" s="5"/>
      <c r="J56" s="6">
        <f t="shared" si="20"/>
        <v>0</v>
      </c>
      <c r="K56" s="5"/>
      <c r="L56" s="6" t="e">
        <f t="shared" si="21"/>
        <v>#DIV/0!</v>
      </c>
      <c r="M56" s="6" t="e">
        <f t="shared" si="22"/>
        <v>#DIV/0!</v>
      </c>
    </row>
    <row r="57" spans="1:13" s="2" customFormat="1" ht="15">
      <c r="A57" s="5"/>
      <c r="B57" s="5"/>
      <c r="D57" s="5"/>
      <c r="E57" s="6">
        <f t="shared" si="18"/>
        <v>0</v>
      </c>
      <c r="G57" s="5"/>
      <c r="H57" s="6">
        <f t="shared" si="19"/>
        <v>0</v>
      </c>
      <c r="I57" s="5"/>
      <c r="J57" s="6">
        <f t="shared" si="20"/>
        <v>0</v>
      </c>
      <c r="K57" s="5"/>
      <c r="L57" s="6" t="e">
        <f t="shared" si="21"/>
        <v>#DIV/0!</v>
      </c>
      <c r="M57" s="6" t="e">
        <f t="shared" si="22"/>
        <v>#DIV/0!</v>
      </c>
    </row>
    <row r="58" spans="1:13" s="2" customFormat="1" ht="15">
      <c r="A58" s="5"/>
      <c r="B58" s="5"/>
      <c r="D58" s="5"/>
      <c r="E58" s="6">
        <f t="shared" si="18"/>
        <v>0</v>
      </c>
      <c r="G58" s="5"/>
      <c r="H58" s="6">
        <f t="shared" si="19"/>
        <v>0</v>
      </c>
      <c r="I58" s="5"/>
      <c r="J58" s="6">
        <f t="shared" si="20"/>
        <v>0</v>
      </c>
      <c r="K58" s="5"/>
      <c r="L58" s="6" t="e">
        <f t="shared" si="21"/>
        <v>#DIV/0!</v>
      </c>
      <c r="M58" s="6" t="e">
        <f t="shared" si="22"/>
        <v>#DIV/0!</v>
      </c>
    </row>
    <row r="59" spans="1:13" s="2" customFormat="1" ht="15">
      <c r="A59" s="5"/>
      <c r="B59" s="5"/>
      <c r="D59" s="5"/>
      <c r="E59" s="6">
        <f t="shared" si="18"/>
        <v>0</v>
      </c>
      <c r="G59" s="5"/>
      <c r="H59" s="6">
        <f t="shared" si="19"/>
        <v>0</v>
      </c>
      <c r="I59" s="5"/>
      <c r="J59" s="6">
        <f t="shared" si="20"/>
        <v>0</v>
      </c>
      <c r="K59" s="5"/>
      <c r="L59" s="6" t="e">
        <f t="shared" si="21"/>
        <v>#DIV/0!</v>
      </c>
      <c r="M59" s="6" t="e">
        <f t="shared" si="22"/>
        <v>#DIV/0!</v>
      </c>
    </row>
    <row r="60" spans="1:13" s="2" customFormat="1" ht="15">
      <c r="A60" s="5"/>
      <c r="B60" s="5"/>
      <c r="D60" s="5"/>
      <c r="E60" s="6">
        <f t="shared" si="18"/>
        <v>0</v>
      </c>
      <c r="G60" s="5"/>
      <c r="H60" s="6">
        <f t="shared" si="19"/>
        <v>0</v>
      </c>
      <c r="I60" s="5"/>
      <c r="J60" s="6">
        <f t="shared" si="20"/>
        <v>0</v>
      </c>
      <c r="K60" s="5"/>
      <c r="L60" s="6" t="e">
        <f t="shared" si="21"/>
        <v>#DIV/0!</v>
      </c>
      <c r="M60" s="6" t="e">
        <f t="shared" si="22"/>
        <v>#DIV/0!</v>
      </c>
    </row>
    <row r="61" spans="1:13" s="2" customFormat="1" ht="15">
      <c r="A61" s="5"/>
      <c r="B61" s="5"/>
      <c r="D61" s="5"/>
      <c r="E61" s="6">
        <f t="shared" si="18"/>
        <v>0</v>
      </c>
      <c r="G61" s="5"/>
      <c r="H61" s="6">
        <f t="shared" si="19"/>
        <v>0</v>
      </c>
      <c r="I61" s="5"/>
      <c r="J61" s="6">
        <f t="shared" si="20"/>
        <v>0</v>
      </c>
      <c r="K61" s="5"/>
      <c r="L61" s="6" t="e">
        <f t="shared" si="21"/>
        <v>#DIV/0!</v>
      </c>
      <c r="M61" s="6" t="e">
        <f t="shared" si="22"/>
        <v>#DIV/0!</v>
      </c>
    </row>
    <row r="62" spans="1:13" s="2" customFormat="1" ht="15">
      <c r="A62" s="5"/>
      <c r="B62" s="5"/>
      <c r="D62" s="5"/>
      <c r="E62" s="6">
        <f t="shared" si="18"/>
        <v>0</v>
      </c>
      <c r="G62" s="5"/>
      <c r="H62" s="6">
        <f t="shared" si="19"/>
        <v>0</v>
      </c>
      <c r="I62" s="5"/>
      <c r="J62" s="6">
        <f t="shared" si="20"/>
        <v>0</v>
      </c>
      <c r="K62" s="5"/>
      <c r="L62" s="6" t="e">
        <f t="shared" si="21"/>
        <v>#DIV/0!</v>
      </c>
      <c r="M62" s="6" t="e">
        <f t="shared" si="22"/>
        <v>#DIV/0!</v>
      </c>
    </row>
    <row r="63" spans="1:13" s="2" customFormat="1" ht="15">
      <c r="A63" s="5"/>
      <c r="B63" s="5"/>
      <c r="D63" s="5"/>
      <c r="E63" s="6">
        <f t="shared" si="18"/>
        <v>0</v>
      </c>
      <c r="G63" s="5"/>
      <c r="H63" s="6">
        <f t="shared" si="19"/>
        <v>0</v>
      </c>
      <c r="I63" s="5"/>
      <c r="J63" s="6">
        <f t="shared" si="20"/>
        <v>0</v>
      </c>
      <c r="K63" s="5"/>
      <c r="L63" s="6" t="e">
        <f t="shared" si="21"/>
        <v>#DIV/0!</v>
      </c>
      <c r="M63" s="6" t="e">
        <f t="shared" si="22"/>
        <v>#DIV/0!</v>
      </c>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A4" sqref="A4"/>
    </sheetView>
  </sheetViews>
  <sheetFormatPr defaultColWidth="9.140625" defaultRowHeight="12.75"/>
  <cols>
    <col min="1" max="1" width="5.8515625" style="0" customWidth="1"/>
    <col min="2" max="2" width="6.28125" style="0" customWidth="1"/>
    <col min="3" max="3" width="39.8515625" style="0" customWidth="1"/>
    <col min="5" max="5" width="11.00390625" style="0" customWidth="1"/>
    <col min="6" max="6" width="9.8515625" style="0" bestFit="1"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4" customFormat="1" ht="15"/>
    <row r="3" spans="1:13" s="2" customFormat="1" ht="15">
      <c r="A3" s="5"/>
      <c r="B3" s="5"/>
      <c r="D3" s="5"/>
      <c r="E3" s="6"/>
      <c r="G3" s="5"/>
      <c r="H3" s="6"/>
      <c r="I3" s="5"/>
      <c r="J3" s="6"/>
      <c r="K3" s="5"/>
      <c r="L3" s="6"/>
      <c r="M3" s="6"/>
    </row>
    <row r="4" spans="1:13" s="2" customFormat="1" ht="180">
      <c r="A4" s="5"/>
      <c r="B4" s="5">
        <v>2</v>
      </c>
      <c r="C4" s="2" t="s">
        <v>531</v>
      </c>
      <c r="D4" s="5">
        <v>50</v>
      </c>
      <c r="E4" s="6">
        <f>B4*(D4*1.15)</f>
        <v>114.99999999999999</v>
      </c>
      <c r="F4" s="2">
        <v>916</v>
      </c>
      <c r="G4" s="5">
        <v>0.45</v>
      </c>
      <c r="H4" s="6">
        <f aca="true" t="shared" si="0" ref="H4:H17">B4*(F4*G4)</f>
        <v>824.4</v>
      </c>
      <c r="I4" s="5">
        <v>0.25</v>
      </c>
      <c r="J4" s="6">
        <f aca="true" t="shared" si="1" ref="J4:J17">(H4*I4)</f>
        <v>206.1</v>
      </c>
      <c r="K4" s="5"/>
      <c r="L4" s="6">
        <f aca="true" t="shared" si="2" ref="L4:L17">(B4*K4+E4+H4+J4)/B4</f>
        <v>572.75</v>
      </c>
      <c r="M4" s="6">
        <f aca="true" t="shared" si="3" ref="M4:M17">L4*B4</f>
        <v>1145.5</v>
      </c>
    </row>
    <row r="5" spans="1:13" s="2" customFormat="1" ht="30">
      <c r="A5" s="5"/>
      <c r="B5" s="5">
        <v>1</v>
      </c>
      <c r="C5" s="2" t="s">
        <v>28</v>
      </c>
      <c r="D5" s="5">
        <v>25</v>
      </c>
      <c r="E5" s="6">
        <f aca="true" t="shared" si="4" ref="E5:E17">B5*(D5*1.15)</f>
        <v>28.749999999999996</v>
      </c>
      <c r="F5" s="2">
        <v>198</v>
      </c>
      <c r="G5" s="5">
        <v>0.45</v>
      </c>
      <c r="H5" s="6">
        <f t="shared" si="0"/>
        <v>89.10000000000001</v>
      </c>
      <c r="I5" s="5">
        <v>0.25</v>
      </c>
      <c r="J5" s="6">
        <f t="shared" si="1"/>
        <v>22.275000000000002</v>
      </c>
      <c r="K5" s="5"/>
      <c r="L5" s="6">
        <f t="shared" si="2"/>
        <v>140.125</v>
      </c>
      <c r="M5" s="6">
        <f t="shared" si="3"/>
        <v>140.125</v>
      </c>
    </row>
    <row r="6" spans="1:13" s="2" customFormat="1" ht="180" customHeight="1">
      <c r="A6" s="5"/>
      <c r="B6" s="5">
        <v>2</v>
      </c>
      <c r="C6" s="2" t="s">
        <v>532</v>
      </c>
      <c r="D6" s="5">
        <v>50</v>
      </c>
      <c r="E6" s="6">
        <f t="shared" si="4"/>
        <v>114.99999999999999</v>
      </c>
      <c r="F6" s="2">
        <v>1006</v>
      </c>
      <c r="G6" s="5">
        <v>0.45</v>
      </c>
      <c r="H6" s="6">
        <f t="shared" si="0"/>
        <v>905.4</v>
      </c>
      <c r="I6" s="5">
        <v>0.25</v>
      </c>
      <c r="J6" s="6">
        <f t="shared" si="1"/>
        <v>226.35</v>
      </c>
      <c r="K6" s="5"/>
      <c r="L6" s="6">
        <f t="shared" si="2"/>
        <v>623.375</v>
      </c>
      <c r="M6" s="6">
        <f t="shared" si="3"/>
        <v>1246.75</v>
      </c>
    </row>
    <row r="7" spans="1:13" s="2" customFormat="1" ht="30">
      <c r="A7" s="5"/>
      <c r="B7" s="5">
        <v>1</v>
      </c>
      <c r="C7" s="2" t="s">
        <v>530</v>
      </c>
      <c r="D7" s="5">
        <v>25</v>
      </c>
      <c r="E7" s="6">
        <f t="shared" si="4"/>
        <v>28.749999999999996</v>
      </c>
      <c r="F7" s="2">
        <v>314</v>
      </c>
      <c r="G7" s="5">
        <v>0.45</v>
      </c>
      <c r="H7" s="6">
        <f t="shared" si="0"/>
        <v>141.3</v>
      </c>
      <c r="I7" s="5">
        <v>0.25</v>
      </c>
      <c r="J7" s="6">
        <f t="shared" si="1"/>
        <v>35.325</v>
      </c>
      <c r="K7" s="5"/>
      <c r="L7" s="6">
        <f t="shared" si="2"/>
        <v>205.375</v>
      </c>
      <c r="M7" s="6">
        <f t="shared" si="3"/>
        <v>205.375</v>
      </c>
    </row>
    <row r="8" spans="1:13" s="2" customFormat="1" ht="30">
      <c r="A8" s="5"/>
      <c r="B8" s="5">
        <v>1</v>
      </c>
      <c r="C8" s="2" t="s">
        <v>29</v>
      </c>
      <c r="D8" s="5">
        <v>5</v>
      </c>
      <c r="E8" s="6">
        <f t="shared" si="4"/>
        <v>5.75</v>
      </c>
      <c r="F8" s="2">
        <v>177</v>
      </c>
      <c r="G8" s="5">
        <v>0.45</v>
      </c>
      <c r="H8" s="6">
        <f t="shared" si="0"/>
        <v>79.65</v>
      </c>
      <c r="I8" s="5">
        <v>0.25</v>
      </c>
      <c r="J8" s="6">
        <f t="shared" si="1"/>
        <v>19.9125</v>
      </c>
      <c r="K8" s="5"/>
      <c r="L8" s="6">
        <f t="shared" si="2"/>
        <v>105.3125</v>
      </c>
      <c r="M8" s="6">
        <f t="shared" si="3"/>
        <v>105.3125</v>
      </c>
    </row>
    <row r="9" spans="1:13" s="2" customFormat="1" ht="15">
      <c r="A9" s="5"/>
      <c r="B9" s="5">
        <v>1</v>
      </c>
      <c r="C9" s="2" t="s">
        <v>297</v>
      </c>
      <c r="D9" s="5">
        <v>10</v>
      </c>
      <c r="E9" s="6">
        <f t="shared" si="4"/>
        <v>11.5</v>
      </c>
      <c r="F9" s="2">
        <v>198</v>
      </c>
      <c r="G9" s="5">
        <v>0.45</v>
      </c>
      <c r="H9" s="6">
        <f t="shared" si="0"/>
        <v>89.10000000000001</v>
      </c>
      <c r="I9" s="5">
        <v>0.25</v>
      </c>
      <c r="J9" s="6">
        <f t="shared" si="1"/>
        <v>22.275000000000002</v>
      </c>
      <c r="K9" s="5"/>
      <c r="L9" s="6">
        <f t="shared" si="2"/>
        <v>122.87500000000001</v>
      </c>
      <c r="M9" s="6">
        <f t="shared" si="3"/>
        <v>122.87500000000001</v>
      </c>
    </row>
    <row r="10" spans="1:13" s="2" customFormat="1" ht="30">
      <c r="A10" s="5"/>
      <c r="B10" s="5">
        <v>1</v>
      </c>
      <c r="C10" s="2" t="s">
        <v>534</v>
      </c>
      <c r="D10" s="5">
        <v>5</v>
      </c>
      <c r="E10" s="6">
        <f t="shared" si="4"/>
        <v>5.75</v>
      </c>
      <c r="F10" s="2">
        <v>74</v>
      </c>
      <c r="G10" s="5">
        <v>0.45</v>
      </c>
      <c r="H10" s="6">
        <f t="shared" si="0"/>
        <v>33.300000000000004</v>
      </c>
      <c r="I10" s="5">
        <v>0.25</v>
      </c>
      <c r="J10" s="6">
        <f t="shared" si="1"/>
        <v>8.325000000000001</v>
      </c>
      <c r="K10" s="5"/>
      <c r="L10" s="6">
        <f t="shared" si="2"/>
        <v>47.37500000000001</v>
      </c>
      <c r="M10" s="6">
        <f t="shared" si="3"/>
        <v>47.37500000000001</v>
      </c>
    </row>
    <row r="11" spans="1:13" s="2" customFormat="1" ht="30">
      <c r="A11" s="5"/>
      <c r="B11" s="5">
        <v>1</v>
      </c>
      <c r="C11" s="2" t="s">
        <v>533</v>
      </c>
      <c r="D11" s="5">
        <v>5</v>
      </c>
      <c r="E11" s="6">
        <f t="shared" si="4"/>
        <v>5.75</v>
      </c>
      <c r="F11" s="2">
        <v>94</v>
      </c>
      <c r="G11" s="5">
        <v>0.45</v>
      </c>
      <c r="H11" s="6">
        <f t="shared" si="0"/>
        <v>42.300000000000004</v>
      </c>
      <c r="I11" s="5">
        <v>0.25</v>
      </c>
      <c r="J11" s="6">
        <f t="shared" si="1"/>
        <v>10.575000000000001</v>
      </c>
      <c r="K11" s="5"/>
      <c r="L11" s="6">
        <f t="shared" si="2"/>
        <v>58.62500000000001</v>
      </c>
      <c r="M11" s="6">
        <f t="shared" si="3"/>
        <v>58.62500000000001</v>
      </c>
    </row>
    <row r="12" spans="1:13" s="2" customFormat="1" ht="15">
      <c r="A12" s="5"/>
      <c r="B12" s="5">
        <v>1</v>
      </c>
      <c r="C12" s="2" t="s">
        <v>118</v>
      </c>
      <c r="D12" s="5">
        <v>10</v>
      </c>
      <c r="E12" s="6">
        <f t="shared" si="4"/>
        <v>11.5</v>
      </c>
      <c r="F12" s="2">
        <v>50</v>
      </c>
      <c r="G12" s="5">
        <v>0.45</v>
      </c>
      <c r="H12" s="6">
        <f t="shared" si="0"/>
        <v>22.5</v>
      </c>
      <c r="I12" s="5">
        <v>0.45</v>
      </c>
      <c r="J12" s="6">
        <f t="shared" si="1"/>
        <v>10.125</v>
      </c>
      <c r="K12" s="5"/>
      <c r="L12" s="6">
        <f t="shared" si="2"/>
        <v>44.125</v>
      </c>
      <c r="M12" s="6">
        <f t="shared" si="3"/>
        <v>44.125</v>
      </c>
    </row>
    <row r="13" spans="1:13" s="2" customFormat="1" ht="15">
      <c r="A13" s="5"/>
      <c r="B13" s="5">
        <v>1</v>
      </c>
      <c r="C13" s="2" t="s">
        <v>119</v>
      </c>
      <c r="D13" s="5">
        <v>10</v>
      </c>
      <c r="E13" s="6">
        <f t="shared" si="4"/>
        <v>11.5</v>
      </c>
      <c r="F13" s="2">
        <v>50</v>
      </c>
      <c r="G13" s="5">
        <v>0.45</v>
      </c>
      <c r="H13" s="6">
        <f t="shared" si="0"/>
        <v>22.5</v>
      </c>
      <c r="I13" s="5">
        <v>0.45</v>
      </c>
      <c r="J13" s="6">
        <f t="shared" si="1"/>
        <v>10.125</v>
      </c>
      <c r="K13" s="5"/>
      <c r="L13" s="6">
        <f t="shared" si="2"/>
        <v>44.125</v>
      </c>
      <c r="M13" s="6">
        <f t="shared" si="3"/>
        <v>44.125</v>
      </c>
    </row>
    <row r="14" spans="1:13" s="2" customFormat="1" ht="15">
      <c r="A14" s="5"/>
      <c r="B14" s="5">
        <v>1</v>
      </c>
      <c r="C14" s="2" t="s">
        <v>92</v>
      </c>
      <c r="D14" s="5">
        <v>10</v>
      </c>
      <c r="E14" s="6">
        <f t="shared" si="4"/>
        <v>11.5</v>
      </c>
      <c r="F14" s="2">
        <v>50</v>
      </c>
      <c r="G14" s="5">
        <v>0.45</v>
      </c>
      <c r="H14" s="6">
        <f t="shared" si="0"/>
        <v>22.5</v>
      </c>
      <c r="I14" s="5">
        <v>0.45</v>
      </c>
      <c r="J14" s="6">
        <f t="shared" si="1"/>
        <v>10.125</v>
      </c>
      <c r="K14" s="5"/>
      <c r="L14" s="6">
        <f t="shared" si="2"/>
        <v>44.125</v>
      </c>
      <c r="M14" s="6">
        <f t="shared" si="3"/>
        <v>44.125</v>
      </c>
    </row>
    <row r="15" spans="1:13" s="2" customFormat="1" ht="15">
      <c r="A15" s="5"/>
      <c r="B15" s="5">
        <v>1</v>
      </c>
      <c r="C15" s="2" t="s">
        <v>238</v>
      </c>
      <c r="D15" s="5">
        <v>10</v>
      </c>
      <c r="E15" s="6">
        <f t="shared" si="4"/>
        <v>11.5</v>
      </c>
      <c r="F15" s="2">
        <v>65</v>
      </c>
      <c r="G15" s="5">
        <v>0.45</v>
      </c>
      <c r="H15" s="6">
        <f t="shared" si="0"/>
        <v>29.25</v>
      </c>
      <c r="I15" s="5">
        <v>0.45</v>
      </c>
      <c r="J15" s="6">
        <f t="shared" si="1"/>
        <v>13.1625</v>
      </c>
      <c r="K15" s="5"/>
      <c r="L15" s="6">
        <f t="shared" si="2"/>
        <v>53.9125</v>
      </c>
      <c r="M15" s="6">
        <f t="shared" si="3"/>
        <v>53.9125</v>
      </c>
    </row>
    <row r="16" spans="1:13" s="2" customFormat="1" ht="15">
      <c r="A16" s="5"/>
      <c r="B16" s="5">
        <v>1</v>
      </c>
      <c r="C16" s="2" t="s">
        <v>237</v>
      </c>
      <c r="D16" s="5">
        <v>5</v>
      </c>
      <c r="E16" s="6">
        <f t="shared" si="4"/>
        <v>5.75</v>
      </c>
      <c r="F16" s="2">
        <v>64</v>
      </c>
      <c r="G16" s="5">
        <v>0.45</v>
      </c>
      <c r="H16" s="6">
        <f t="shared" si="0"/>
        <v>28.8</v>
      </c>
      <c r="I16" s="5">
        <v>0.3</v>
      </c>
      <c r="J16" s="6">
        <f t="shared" si="1"/>
        <v>8.64</v>
      </c>
      <c r="K16" s="5"/>
      <c r="L16" s="6">
        <f t="shared" si="2"/>
        <v>43.19</v>
      </c>
      <c r="M16" s="6">
        <f t="shared" si="3"/>
        <v>43.19</v>
      </c>
    </row>
    <row r="17" spans="1:13" s="2" customFormat="1" ht="15">
      <c r="A17" s="5"/>
      <c r="B17" s="5">
        <v>1</v>
      </c>
      <c r="C17" s="2" t="s">
        <v>535</v>
      </c>
      <c r="D17" s="5">
        <v>10</v>
      </c>
      <c r="E17" s="6">
        <f t="shared" si="4"/>
        <v>11.5</v>
      </c>
      <c r="F17" s="2">
        <v>100</v>
      </c>
      <c r="G17" s="5">
        <v>0.45</v>
      </c>
      <c r="H17" s="6">
        <f t="shared" si="0"/>
        <v>45</v>
      </c>
      <c r="I17" s="5">
        <v>0.3</v>
      </c>
      <c r="J17" s="6">
        <f t="shared" si="1"/>
        <v>13.5</v>
      </c>
      <c r="K17" s="5"/>
      <c r="L17" s="6">
        <f t="shared" si="2"/>
        <v>70</v>
      </c>
      <c r="M17" s="6">
        <f t="shared" si="3"/>
        <v>70</v>
      </c>
    </row>
    <row r="18" spans="1:13" s="2" customFormat="1" ht="47.25">
      <c r="A18" s="5"/>
      <c r="B18" s="5"/>
      <c r="C18" s="9" t="s">
        <v>134</v>
      </c>
      <c r="D18" s="5"/>
      <c r="E18" s="6"/>
      <c r="G18" s="5"/>
      <c r="H18" s="6"/>
      <c r="I18" s="5"/>
      <c r="J18" s="6"/>
      <c r="K18" s="5"/>
      <c r="L18" s="6"/>
      <c r="M18" s="6"/>
    </row>
    <row r="19" spans="1:13" s="2" customFormat="1" ht="30">
      <c r="A19" s="5"/>
      <c r="B19" s="5">
        <v>1</v>
      </c>
      <c r="C19" s="2" t="s">
        <v>239</v>
      </c>
      <c r="D19" s="5">
        <v>5</v>
      </c>
      <c r="E19" s="6">
        <f>B19*(D19*1.15)</f>
        <v>5.75</v>
      </c>
      <c r="F19" s="2">
        <v>11</v>
      </c>
      <c r="G19" s="5">
        <v>0.45</v>
      </c>
      <c r="H19" s="6">
        <f>B19*(F19*G19)</f>
        <v>4.95</v>
      </c>
      <c r="I19" s="5">
        <v>0.3</v>
      </c>
      <c r="J19" s="6">
        <f>(H19*I19)</f>
        <v>1.485</v>
      </c>
      <c r="K19" s="5"/>
      <c r="L19" s="6">
        <f>(B19*K19+E19+H19+J19)/B19</f>
        <v>12.184999999999999</v>
      </c>
      <c r="M19" s="6">
        <f>L19*B19</f>
        <v>12.184999999999999</v>
      </c>
    </row>
    <row r="20" spans="1:13" s="2" customFormat="1" ht="30">
      <c r="A20" s="5"/>
      <c r="B20" s="5">
        <v>1</v>
      </c>
      <c r="C20" s="2" t="s">
        <v>240</v>
      </c>
      <c r="D20" s="5">
        <v>5</v>
      </c>
      <c r="E20" s="6">
        <f aca="true" t="shared" si="5" ref="E20:E29">B20*(D20*1.15)</f>
        <v>5.75</v>
      </c>
      <c r="F20" s="2">
        <v>11</v>
      </c>
      <c r="G20" s="5">
        <v>0.45</v>
      </c>
      <c r="H20" s="6">
        <f aca="true" t="shared" si="6" ref="H20:H26">B20*(F20*G20)</f>
        <v>4.95</v>
      </c>
      <c r="I20" s="5">
        <v>0.3</v>
      </c>
      <c r="J20" s="6">
        <f aca="true" t="shared" si="7" ref="J20:J26">(H20*I20)</f>
        <v>1.485</v>
      </c>
      <c r="K20" s="5"/>
      <c r="L20" s="6">
        <f aca="true" t="shared" si="8" ref="L20:L26">(B20*K20+E20+H20+J20)/B20</f>
        <v>12.184999999999999</v>
      </c>
      <c r="M20" s="6">
        <f aca="true" t="shared" si="9" ref="M20:M26">L20*B20</f>
        <v>12.184999999999999</v>
      </c>
    </row>
    <row r="21" spans="1:13" s="2" customFormat="1" ht="30">
      <c r="A21" s="5"/>
      <c r="B21" s="5">
        <v>1</v>
      </c>
      <c r="C21" s="2" t="s">
        <v>241</v>
      </c>
      <c r="D21" s="5">
        <v>5</v>
      </c>
      <c r="E21" s="6">
        <f t="shared" si="5"/>
        <v>5.75</v>
      </c>
      <c r="F21" s="2">
        <v>14</v>
      </c>
      <c r="G21" s="5">
        <v>0.45</v>
      </c>
      <c r="H21" s="6">
        <f t="shared" si="6"/>
        <v>6.3</v>
      </c>
      <c r="I21" s="5">
        <v>0.3</v>
      </c>
      <c r="J21" s="6">
        <f t="shared" si="7"/>
        <v>1.89</v>
      </c>
      <c r="K21" s="5"/>
      <c r="L21" s="6">
        <f t="shared" si="8"/>
        <v>13.940000000000001</v>
      </c>
      <c r="M21" s="6">
        <f t="shared" si="9"/>
        <v>13.940000000000001</v>
      </c>
    </row>
    <row r="22" spans="1:13" s="2" customFormat="1" ht="30">
      <c r="A22" s="5"/>
      <c r="B22" s="5">
        <v>1</v>
      </c>
      <c r="C22" s="2" t="s">
        <v>242</v>
      </c>
      <c r="D22" s="5">
        <v>5</v>
      </c>
      <c r="E22" s="6">
        <f t="shared" si="5"/>
        <v>5.75</v>
      </c>
      <c r="F22" s="2">
        <v>14</v>
      </c>
      <c r="G22" s="5">
        <v>0.45</v>
      </c>
      <c r="H22" s="6">
        <f t="shared" si="6"/>
        <v>6.3</v>
      </c>
      <c r="I22" s="5">
        <v>0.3</v>
      </c>
      <c r="J22" s="6">
        <f t="shared" si="7"/>
        <v>1.89</v>
      </c>
      <c r="K22" s="5"/>
      <c r="L22" s="6">
        <f t="shared" si="8"/>
        <v>13.940000000000001</v>
      </c>
      <c r="M22" s="6">
        <f t="shared" si="9"/>
        <v>13.940000000000001</v>
      </c>
    </row>
    <row r="23" spans="1:13" s="2" customFormat="1" ht="30">
      <c r="A23" s="5"/>
      <c r="B23" s="5">
        <v>1</v>
      </c>
      <c r="C23" s="2" t="s">
        <v>132</v>
      </c>
      <c r="D23" s="5">
        <v>5</v>
      </c>
      <c r="E23" s="6">
        <f t="shared" si="5"/>
        <v>5.75</v>
      </c>
      <c r="F23" s="2">
        <v>15.5</v>
      </c>
      <c r="G23" s="5">
        <v>0.45</v>
      </c>
      <c r="H23" s="6">
        <f t="shared" si="6"/>
        <v>6.9750000000000005</v>
      </c>
      <c r="I23" s="5">
        <v>0.3</v>
      </c>
      <c r="J23" s="6">
        <f t="shared" si="7"/>
        <v>2.0925000000000002</v>
      </c>
      <c r="K23" s="5"/>
      <c r="L23" s="6">
        <f t="shared" si="8"/>
        <v>14.817500000000003</v>
      </c>
      <c r="M23" s="6">
        <f t="shared" si="9"/>
        <v>14.817500000000003</v>
      </c>
    </row>
    <row r="24" spans="1:13" s="2" customFormat="1" ht="30">
      <c r="A24" s="5"/>
      <c r="B24" s="5">
        <v>1</v>
      </c>
      <c r="C24" s="2" t="s">
        <v>491</v>
      </c>
      <c r="D24" s="5">
        <v>5</v>
      </c>
      <c r="E24" s="6">
        <f t="shared" si="5"/>
        <v>5.75</v>
      </c>
      <c r="F24" s="2">
        <v>15.5</v>
      </c>
      <c r="G24" s="5">
        <v>0.45</v>
      </c>
      <c r="H24" s="6">
        <f t="shared" si="6"/>
        <v>6.9750000000000005</v>
      </c>
      <c r="I24" s="5">
        <v>0.3</v>
      </c>
      <c r="J24" s="6">
        <f t="shared" si="7"/>
        <v>2.0925000000000002</v>
      </c>
      <c r="K24" s="5"/>
      <c r="L24" s="6">
        <f t="shared" si="8"/>
        <v>14.817500000000003</v>
      </c>
      <c r="M24" s="6">
        <f t="shared" si="9"/>
        <v>14.817500000000003</v>
      </c>
    </row>
    <row r="25" spans="1:13" s="2" customFormat="1" ht="30">
      <c r="A25" s="5"/>
      <c r="B25" s="5">
        <v>1</v>
      </c>
      <c r="C25" s="2" t="s">
        <v>243</v>
      </c>
      <c r="D25" s="5">
        <v>5</v>
      </c>
      <c r="E25" s="6">
        <f t="shared" si="5"/>
        <v>5.75</v>
      </c>
      <c r="F25" s="2">
        <v>188</v>
      </c>
      <c r="G25" s="5">
        <v>0.45</v>
      </c>
      <c r="H25" s="6">
        <f t="shared" si="6"/>
        <v>84.60000000000001</v>
      </c>
      <c r="I25" s="5">
        <v>0.3</v>
      </c>
      <c r="J25" s="6">
        <f t="shared" si="7"/>
        <v>25.380000000000003</v>
      </c>
      <c r="K25" s="5"/>
      <c r="L25" s="6">
        <f t="shared" si="8"/>
        <v>115.73000000000002</v>
      </c>
      <c r="M25" s="6">
        <f t="shared" si="9"/>
        <v>115.73000000000002</v>
      </c>
    </row>
    <row r="26" spans="1:13" s="2" customFormat="1" ht="30">
      <c r="A26" s="5"/>
      <c r="B26" s="5">
        <v>1</v>
      </c>
      <c r="C26" s="2" t="s">
        <v>133</v>
      </c>
      <c r="D26" s="5">
        <v>5</v>
      </c>
      <c r="E26" s="6">
        <f t="shared" si="5"/>
        <v>5.75</v>
      </c>
      <c r="F26" s="2">
        <v>44</v>
      </c>
      <c r="G26" s="5">
        <v>0.45</v>
      </c>
      <c r="H26" s="6">
        <f t="shared" si="6"/>
        <v>19.8</v>
      </c>
      <c r="I26" s="5">
        <v>0.3</v>
      </c>
      <c r="J26" s="6">
        <f t="shared" si="7"/>
        <v>5.94</v>
      </c>
      <c r="K26" s="5"/>
      <c r="L26" s="6">
        <f t="shared" si="8"/>
        <v>31.490000000000002</v>
      </c>
      <c r="M26" s="6">
        <f t="shared" si="9"/>
        <v>31.490000000000002</v>
      </c>
    </row>
    <row r="27" spans="1:13" s="2" customFormat="1" ht="30">
      <c r="A27" s="5"/>
      <c r="B27" s="5">
        <v>1</v>
      </c>
      <c r="C27" s="2" t="s">
        <v>131</v>
      </c>
      <c r="D27" s="5">
        <v>5</v>
      </c>
      <c r="E27" s="6">
        <f t="shared" si="5"/>
        <v>5.75</v>
      </c>
      <c r="F27" s="2">
        <v>253</v>
      </c>
      <c r="G27" s="5">
        <v>0.45</v>
      </c>
      <c r="H27" s="6">
        <f>B27*(F27*G27)</f>
        <v>113.85000000000001</v>
      </c>
      <c r="I27" s="5">
        <v>0.3</v>
      </c>
      <c r="J27" s="6">
        <f>(H27*I27)</f>
        <v>34.155</v>
      </c>
      <c r="K27" s="5"/>
      <c r="L27" s="6">
        <f>(B27*K27+E27+H27+J27)/B27</f>
        <v>153.755</v>
      </c>
      <c r="M27" s="6">
        <f>L27*B27</f>
        <v>153.755</v>
      </c>
    </row>
    <row r="28" spans="1:13" s="2" customFormat="1" ht="30">
      <c r="A28" s="5"/>
      <c r="B28" s="5">
        <v>1</v>
      </c>
      <c r="C28" s="2" t="s">
        <v>247</v>
      </c>
      <c r="D28" s="5">
        <v>5</v>
      </c>
      <c r="E28" s="6">
        <f t="shared" si="5"/>
        <v>5.75</v>
      </c>
      <c r="F28" s="2">
        <v>47</v>
      </c>
      <c r="G28" s="5">
        <v>0.45</v>
      </c>
      <c r="H28" s="6">
        <f>B28*(F28*G28)</f>
        <v>21.150000000000002</v>
      </c>
      <c r="I28" s="5">
        <v>0.3</v>
      </c>
      <c r="J28" s="6">
        <f>(H28*I28)</f>
        <v>6.345000000000001</v>
      </c>
      <c r="K28" s="5"/>
      <c r="L28" s="6">
        <f>(B28*K28+E28+H28+J28)/B28</f>
        <v>33.245000000000005</v>
      </c>
      <c r="M28" s="6">
        <f>L28*B28</f>
        <v>33.245000000000005</v>
      </c>
    </row>
    <row r="29" spans="1:13" s="2" customFormat="1" ht="15">
      <c r="A29" s="5"/>
      <c r="B29" s="5"/>
      <c r="D29" s="5"/>
      <c r="E29" s="6">
        <f t="shared" si="5"/>
        <v>0</v>
      </c>
      <c r="G29" s="5"/>
      <c r="H29" s="6">
        <f>B29*(F29*G29)</f>
        <v>0</v>
      </c>
      <c r="I29" s="5"/>
      <c r="J29" s="6">
        <f>(H29*I29)</f>
        <v>0</v>
      </c>
      <c r="K29" s="5"/>
      <c r="L29" s="6" t="e">
        <f>(B29*K29+E29+H29+J29)/B29</f>
        <v>#DIV/0!</v>
      </c>
      <c r="M29" s="6" t="e">
        <f>L29*B29</f>
        <v>#DIV/0!</v>
      </c>
    </row>
    <row r="30" spans="1:13" s="2" customFormat="1" ht="30">
      <c r="A30" s="5"/>
      <c r="B30" s="5">
        <v>1</v>
      </c>
      <c r="C30" s="2" t="s">
        <v>198</v>
      </c>
      <c r="D30" s="5">
        <v>10</v>
      </c>
      <c r="E30" s="6">
        <f>B30*(D30*0.85)</f>
        <v>8.5</v>
      </c>
      <c r="F30" s="2">
        <v>99</v>
      </c>
      <c r="G30" s="5">
        <v>0.42</v>
      </c>
      <c r="H30" s="6">
        <f aca="true" t="shared" si="10" ref="H30:H41">B30*(F30*G30)</f>
        <v>41.58</v>
      </c>
      <c r="I30" s="5">
        <v>0.3</v>
      </c>
      <c r="J30" s="6">
        <f aca="true" t="shared" si="11" ref="J30:J41">(H30*I30)</f>
        <v>12.473999999999998</v>
      </c>
      <c r="K30" s="5"/>
      <c r="L30" s="6">
        <f aca="true" t="shared" si="12" ref="L30:L41">(B30*K30+E30+H30+J30)/B30</f>
        <v>62.553999999999995</v>
      </c>
      <c r="M30" s="6">
        <f aca="true" t="shared" si="13" ref="M30:M41">L30*B30</f>
        <v>62.553999999999995</v>
      </c>
    </row>
    <row r="31" spans="1:13" s="2" customFormat="1" ht="30">
      <c r="A31" s="5"/>
      <c r="B31" s="5">
        <v>1</v>
      </c>
      <c r="C31" s="2" t="s">
        <v>17</v>
      </c>
      <c r="D31" s="5">
        <v>10</v>
      </c>
      <c r="E31" s="6">
        <f>B31*(D31*0.85)</f>
        <v>8.5</v>
      </c>
      <c r="F31" s="2">
        <v>38</v>
      </c>
      <c r="G31" s="5">
        <v>0.42</v>
      </c>
      <c r="H31" s="6">
        <f t="shared" si="10"/>
        <v>15.959999999999999</v>
      </c>
      <c r="I31" s="5">
        <v>0.3</v>
      </c>
      <c r="J31" s="6">
        <f t="shared" si="11"/>
        <v>4.787999999999999</v>
      </c>
      <c r="K31" s="5"/>
      <c r="L31" s="6">
        <f t="shared" si="12"/>
        <v>29.248</v>
      </c>
      <c r="M31" s="6">
        <f t="shared" si="13"/>
        <v>29.248</v>
      </c>
    </row>
    <row r="32" spans="1:13" s="2" customFormat="1" ht="30">
      <c r="A32" s="5"/>
      <c r="B32" s="5">
        <v>1</v>
      </c>
      <c r="C32" s="2" t="s">
        <v>199</v>
      </c>
      <c r="D32" s="5">
        <v>15</v>
      </c>
      <c r="E32" s="6">
        <f>B32*(D32*0.85)</f>
        <v>12.75</v>
      </c>
      <c r="F32" s="2">
        <v>129</v>
      </c>
      <c r="G32" s="5">
        <v>0.42</v>
      </c>
      <c r="H32" s="6">
        <f t="shared" si="10"/>
        <v>54.18</v>
      </c>
      <c r="I32" s="5">
        <v>0.3</v>
      </c>
      <c r="J32" s="6">
        <f t="shared" si="11"/>
        <v>16.253999999999998</v>
      </c>
      <c r="K32" s="5"/>
      <c r="L32" s="6">
        <f t="shared" si="12"/>
        <v>83.184</v>
      </c>
      <c r="M32" s="6">
        <f t="shared" si="13"/>
        <v>83.184</v>
      </c>
    </row>
    <row r="33" spans="1:13" s="2" customFormat="1" ht="30">
      <c r="A33" s="5"/>
      <c r="B33" s="5">
        <v>1</v>
      </c>
      <c r="C33" s="2" t="s">
        <v>18</v>
      </c>
      <c r="D33" s="5">
        <v>15</v>
      </c>
      <c r="E33" s="6">
        <f>B33*(D33*0.85)</f>
        <v>12.75</v>
      </c>
      <c r="F33" s="2">
        <v>86</v>
      </c>
      <c r="G33" s="5">
        <v>0.42</v>
      </c>
      <c r="H33" s="6">
        <f>B33*(F33*G33)</f>
        <v>36.12</v>
      </c>
      <c r="I33" s="5">
        <v>0.3</v>
      </c>
      <c r="J33" s="6">
        <f>(H33*I33)</f>
        <v>10.835999999999999</v>
      </c>
      <c r="K33" s="5"/>
      <c r="L33" s="6">
        <f>(B33*K33+E33+H33+J33)/B33</f>
        <v>59.705999999999996</v>
      </c>
      <c r="M33" s="6">
        <f>L33*B33</f>
        <v>59.705999999999996</v>
      </c>
    </row>
    <row r="34" spans="1:13" s="2" customFormat="1" ht="15">
      <c r="A34" s="5"/>
      <c r="B34" s="5"/>
      <c r="D34" s="5"/>
      <c r="E34" s="6"/>
      <c r="G34" s="5"/>
      <c r="H34" s="6"/>
      <c r="I34" s="5"/>
      <c r="J34" s="6"/>
      <c r="K34" s="5"/>
      <c r="L34" s="6"/>
      <c r="M34" s="6"/>
    </row>
    <row r="35" spans="1:13" s="2" customFormat="1" ht="64.5" customHeight="1">
      <c r="A35" s="5"/>
      <c r="B35" s="5">
        <v>1</v>
      </c>
      <c r="C35" s="2" t="s">
        <v>154</v>
      </c>
      <c r="D35" s="5">
        <v>71</v>
      </c>
      <c r="E35" s="6">
        <f>B35*(D35*0.5)</f>
        <v>35.5</v>
      </c>
      <c r="F35" s="2">
        <v>1500</v>
      </c>
      <c r="G35" s="5">
        <v>0.585</v>
      </c>
      <c r="H35" s="6">
        <f t="shared" si="10"/>
        <v>877.5</v>
      </c>
      <c r="I35" s="5">
        <v>0.3</v>
      </c>
      <c r="J35" s="6">
        <f t="shared" si="11"/>
        <v>263.25</v>
      </c>
      <c r="K35" s="5"/>
      <c r="L35" s="6">
        <f t="shared" si="12"/>
        <v>1176.25</v>
      </c>
      <c r="M35" s="6">
        <f t="shared" si="13"/>
        <v>1176.25</v>
      </c>
    </row>
    <row r="36" spans="1:13" s="2" customFormat="1" ht="65.25" customHeight="1">
      <c r="A36" s="5"/>
      <c r="B36" s="5">
        <v>1</v>
      </c>
      <c r="C36" s="2" t="s">
        <v>501</v>
      </c>
      <c r="D36" s="5">
        <v>125</v>
      </c>
      <c r="E36" s="6">
        <f>B36*(D36*0.5)</f>
        <v>62.5</v>
      </c>
      <c r="F36" s="2">
        <v>1550</v>
      </c>
      <c r="G36" s="5">
        <v>0.585</v>
      </c>
      <c r="H36" s="6">
        <f t="shared" si="10"/>
        <v>906.75</v>
      </c>
      <c r="I36" s="5">
        <v>0.3</v>
      </c>
      <c r="J36" s="6">
        <f t="shared" si="11"/>
        <v>272.025</v>
      </c>
      <c r="K36" s="5"/>
      <c r="L36" s="6">
        <f t="shared" si="12"/>
        <v>1241.275</v>
      </c>
      <c r="M36" s="6">
        <f t="shared" si="13"/>
        <v>1241.275</v>
      </c>
    </row>
    <row r="37" spans="1:13" s="2" customFormat="1" ht="65.25" customHeight="1">
      <c r="A37" s="5"/>
      <c r="B37" s="5">
        <v>1</v>
      </c>
      <c r="C37" s="2" t="s">
        <v>502</v>
      </c>
      <c r="D37" s="5">
        <v>224</v>
      </c>
      <c r="E37" s="6">
        <f>B37*(D37*0.5)</f>
        <v>112</v>
      </c>
      <c r="F37" s="2">
        <v>1950</v>
      </c>
      <c r="G37" s="5">
        <v>0.585</v>
      </c>
      <c r="H37" s="6">
        <f t="shared" si="10"/>
        <v>1140.75</v>
      </c>
      <c r="I37" s="5">
        <v>0.3</v>
      </c>
      <c r="J37" s="6">
        <f t="shared" si="11"/>
        <v>342.22499999999997</v>
      </c>
      <c r="K37" s="5"/>
      <c r="L37" s="6">
        <f t="shared" si="12"/>
        <v>1594.975</v>
      </c>
      <c r="M37" s="6">
        <f t="shared" si="13"/>
        <v>1594.975</v>
      </c>
    </row>
    <row r="38" spans="1:13" s="2" customFormat="1" ht="45">
      <c r="A38" s="5"/>
      <c r="B38" s="5">
        <v>1</v>
      </c>
      <c r="C38" s="2" t="s">
        <v>266</v>
      </c>
      <c r="D38" s="5">
        <v>56</v>
      </c>
      <c r="E38" s="6">
        <f>B38*(D38*0.6)</f>
        <v>33.6</v>
      </c>
      <c r="F38" s="2">
        <v>302.9</v>
      </c>
      <c r="G38" s="5">
        <v>0.375</v>
      </c>
      <c r="H38" s="6">
        <f t="shared" si="10"/>
        <v>113.58749999999999</v>
      </c>
      <c r="I38" s="5">
        <v>0.3</v>
      </c>
      <c r="J38" s="6">
        <f t="shared" si="11"/>
        <v>34.076249999999995</v>
      </c>
      <c r="K38" s="5"/>
      <c r="L38" s="6">
        <f t="shared" si="12"/>
        <v>181.26375</v>
      </c>
      <c r="M38" s="6">
        <f t="shared" si="13"/>
        <v>181.26375</v>
      </c>
    </row>
    <row r="39" spans="1:13" s="2" customFormat="1" ht="45">
      <c r="A39" s="5"/>
      <c r="B39" s="5">
        <v>1</v>
      </c>
      <c r="C39" s="2" t="s">
        <v>148</v>
      </c>
      <c r="D39" s="5">
        <v>78</v>
      </c>
      <c r="E39" s="6">
        <f>B39*(D39*0.6)</f>
        <v>46.8</v>
      </c>
      <c r="F39" s="2">
        <v>405.52</v>
      </c>
      <c r="G39" s="5">
        <v>0.375</v>
      </c>
      <c r="H39" s="6">
        <f t="shared" si="10"/>
        <v>152.07</v>
      </c>
      <c r="I39" s="5">
        <v>0.3</v>
      </c>
      <c r="J39" s="6">
        <f t="shared" si="11"/>
        <v>45.620999999999995</v>
      </c>
      <c r="K39" s="5"/>
      <c r="L39" s="6">
        <f t="shared" si="12"/>
        <v>244.49099999999999</v>
      </c>
      <c r="M39" s="6">
        <f t="shared" si="13"/>
        <v>244.49099999999999</v>
      </c>
    </row>
    <row r="40" spans="1:13" s="2" customFormat="1" ht="45">
      <c r="A40" s="5"/>
      <c r="B40" s="5">
        <v>1</v>
      </c>
      <c r="C40" s="2" t="s">
        <v>153</v>
      </c>
      <c r="D40" s="5">
        <v>138</v>
      </c>
      <c r="E40" s="6">
        <f>B40*(D40*0.6)</f>
        <v>82.8</v>
      </c>
      <c r="F40" s="2">
        <v>667.62</v>
      </c>
      <c r="G40" s="5">
        <v>0.375</v>
      </c>
      <c r="H40" s="6">
        <f t="shared" si="10"/>
        <v>250.35750000000002</v>
      </c>
      <c r="I40" s="5">
        <v>0.3</v>
      </c>
      <c r="J40" s="6">
        <f t="shared" si="11"/>
        <v>75.10725000000001</v>
      </c>
      <c r="K40" s="5"/>
      <c r="L40" s="6">
        <f t="shared" si="12"/>
        <v>408.26475000000005</v>
      </c>
      <c r="M40" s="6">
        <f t="shared" si="13"/>
        <v>408.26475000000005</v>
      </c>
    </row>
    <row r="41" spans="1:13" s="2" customFormat="1" ht="15">
      <c r="A41" s="5"/>
      <c r="B41" s="5"/>
      <c r="D41" s="5"/>
      <c r="E41" s="6">
        <f>B41*(D41*0.6)</f>
        <v>0</v>
      </c>
      <c r="G41" s="5"/>
      <c r="H41" s="6">
        <f t="shared" si="10"/>
        <v>0</v>
      </c>
      <c r="I41" s="5"/>
      <c r="J41" s="6">
        <f t="shared" si="11"/>
        <v>0</v>
      </c>
      <c r="K41" s="5"/>
      <c r="L41" s="6" t="e">
        <f t="shared" si="12"/>
        <v>#DIV/0!</v>
      </c>
      <c r="M41" s="6" t="e">
        <f t="shared" si="13"/>
        <v>#DIV/0!</v>
      </c>
    </row>
    <row r="42" spans="1:13" s="2" customFormat="1" ht="15">
      <c r="A42" s="5"/>
      <c r="B42" s="5"/>
      <c r="D42" s="5"/>
      <c r="E42" s="6">
        <f>B42*(D42*0.3)</f>
        <v>0</v>
      </c>
      <c r="G42" s="5"/>
      <c r="H42" s="6">
        <f>B42*(F42*G42)</f>
        <v>0</v>
      </c>
      <c r="I42" s="5"/>
      <c r="J42" s="6">
        <f>(H42*I42)</f>
        <v>0</v>
      </c>
      <c r="K42" s="5"/>
      <c r="L42" s="6" t="e">
        <f>(B42*K42+E42+H42+J42)/B42</f>
        <v>#DIV/0!</v>
      </c>
      <c r="M42" s="6" t="e">
        <f>L42*B42</f>
        <v>#DIV/0!</v>
      </c>
    </row>
    <row r="43" spans="1:13" s="2" customFormat="1" ht="15">
      <c r="A43" s="5"/>
      <c r="B43" s="5"/>
      <c r="D43" s="5"/>
      <c r="E43" s="6">
        <f>B43*(D43*0.3)</f>
        <v>0</v>
      </c>
      <c r="G43" s="5"/>
      <c r="H43" s="6">
        <f>B43*(F43*G43)</f>
        <v>0</v>
      </c>
      <c r="I43" s="5"/>
      <c r="J43" s="6">
        <f>(H43*I43)</f>
        <v>0</v>
      </c>
      <c r="K43" s="5"/>
      <c r="L43" s="6" t="e">
        <f>(B43*K43+E43+H43+J43)/B43</f>
        <v>#DIV/0!</v>
      </c>
      <c r="M43" s="6" t="e">
        <f>L43*B43</f>
        <v>#DIV/0!</v>
      </c>
    </row>
    <row r="44" spans="1:13" s="2" customFormat="1" ht="15">
      <c r="A44" s="5"/>
      <c r="B44" s="5"/>
      <c r="D44" s="5"/>
      <c r="E44" s="6">
        <f>B44*(D44*0.3)</f>
        <v>0</v>
      </c>
      <c r="G44" s="5"/>
      <c r="H44" s="6">
        <f>B44*(F44*G44)</f>
        <v>0</v>
      </c>
      <c r="I44" s="5"/>
      <c r="J44" s="6">
        <f>(H44*I44)</f>
        <v>0</v>
      </c>
      <c r="K44" s="5"/>
      <c r="L44" s="6" t="e">
        <f>(B44*K44+E44+H44+J44)/B44</f>
        <v>#DIV/0!</v>
      </c>
      <c r="M44" s="6" t="e">
        <f>L44*B44</f>
        <v>#DIV/0!</v>
      </c>
    </row>
    <row r="45" spans="1:13" s="2" customFormat="1" ht="15">
      <c r="A45" s="5"/>
      <c r="B45" s="5"/>
      <c r="D45" s="5"/>
      <c r="E45" s="6">
        <f>B45*(D45*0.3)</f>
        <v>0</v>
      </c>
      <c r="G45" s="5"/>
      <c r="H45" s="6">
        <f>B45*(F45*G45)</f>
        <v>0</v>
      </c>
      <c r="I45" s="5"/>
      <c r="J45" s="6">
        <f>(H45*I45)</f>
        <v>0</v>
      </c>
      <c r="K45" s="5"/>
      <c r="L45" s="6" t="e">
        <f>(B45*K45+E45+H45+J45)/B45</f>
        <v>#DIV/0!</v>
      </c>
      <c r="M45" s="6" t="e">
        <f>L45*B45</f>
        <v>#DIV/0!</v>
      </c>
    </row>
    <row r="46" spans="1:13" s="2" customFormat="1" ht="15">
      <c r="A46" s="5"/>
      <c r="B46" s="5"/>
      <c r="D46" s="5"/>
      <c r="E46" s="6">
        <f aca="true" t="shared" si="14" ref="E46:E54">B46*(D46*0.3)</f>
        <v>0</v>
      </c>
      <c r="G46" s="5"/>
      <c r="H46" s="6">
        <f aca="true" t="shared" si="15" ref="H46:H54">B46*(F46*G46)</f>
        <v>0</v>
      </c>
      <c r="I46" s="5"/>
      <c r="J46" s="6">
        <f aca="true" t="shared" si="16" ref="J46:J54">(H46*I46)</f>
        <v>0</v>
      </c>
      <c r="K46" s="5"/>
      <c r="L46" s="6" t="e">
        <f aca="true" t="shared" si="17" ref="L46:L54">(B46*K46+E46+H46+J46)/B46</f>
        <v>#DIV/0!</v>
      </c>
      <c r="M46" s="6" t="e">
        <f aca="true" t="shared" si="18" ref="M46:M54">L46*B46</f>
        <v>#DIV/0!</v>
      </c>
    </row>
    <row r="47" spans="1:13" s="2" customFormat="1" ht="15">
      <c r="A47" s="5"/>
      <c r="B47" s="5"/>
      <c r="D47" s="5"/>
      <c r="E47" s="6">
        <f t="shared" si="14"/>
        <v>0</v>
      </c>
      <c r="G47" s="5"/>
      <c r="H47" s="6">
        <f t="shared" si="15"/>
        <v>0</v>
      </c>
      <c r="I47" s="5"/>
      <c r="J47" s="6">
        <f t="shared" si="16"/>
        <v>0</v>
      </c>
      <c r="K47" s="5"/>
      <c r="L47" s="6" t="e">
        <f t="shared" si="17"/>
        <v>#DIV/0!</v>
      </c>
      <c r="M47" s="6" t="e">
        <f t="shared" si="18"/>
        <v>#DIV/0!</v>
      </c>
    </row>
    <row r="48" spans="1:13" s="2" customFormat="1" ht="15">
      <c r="A48" s="5"/>
      <c r="B48" s="5"/>
      <c r="D48" s="5"/>
      <c r="E48" s="6">
        <f t="shared" si="14"/>
        <v>0</v>
      </c>
      <c r="G48" s="5"/>
      <c r="H48" s="6">
        <f t="shared" si="15"/>
        <v>0</v>
      </c>
      <c r="I48" s="5"/>
      <c r="J48" s="6">
        <f t="shared" si="16"/>
        <v>0</v>
      </c>
      <c r="K48" s="5"/>
      <c r="L48" s="6" t="e">
        <f t="shared" si="17"/>
        <v>#DIV/0!</v>
      </c>
      <c r="M48" s="6" t="e">
        <f t="shared" si="18"/>
        <v>#DIV/0!</v>
      </c>
    </row>
    <row r="49" spans="1:13" s="2" customFormat="1" ht="15">
      <c r="A49" s="5"/>
      <c r="B49" s="5"/>
      <c r="D49" s="5"/>
      <c r="E49" s="6">
        <f t="shared" si="14"/>
        <v>0</v>
      </c>
      <c r="G49" s="5"/>
      <c r="H49" s="6">
        <f t="shared" si="15"/>
        <v>0</v>
      </c>
      <c r="I49" s="5"/>
      <c r="J49" s="6">
        <f t="shared" si="16"/>
        <v>0</v>
      </c>
      <c r="K49" s="5"/>
      <c r="L49" s="6" t="e">
        <f t="shared" si="17"/>
        <v>#DIV/0!</v>
      </c>
      <c r="M49" s="6" t="e">
        <f t="shared" si="18"/>
        <v>#DIV/0!</v>
      </c>
    </row>
    <row r="50" spans="1:13" s="2" customFormat="1" ht="15">
      <c r="A50" s="5"/>
      <c r="B50" s="5"/>
      <c r="D50" s="5"/>
      <c r="E50" s="6">
        <f t="shared" si="14"/>
        <v>0</v>
      </c>
      <c r="G50" s="5"/>
      <c r="H50" s="6">
        <f t="shared" si="15"/>
        <v>0</v>
      </c>
      <c r="I50" s="5"/>
      <c r="J50" s="6">
        <f t="shared" si="16"/>
        <v>0</v>
      </c>
      <c r="K50" s="5"/>
      <c r="L50" s="6" t="e">
        <f t="shared" si="17"/>
        <v>#DIV/0!</v>
      </c>
      <c r="M50" s="6" t="e">
        <f t="shared" si="18"/>
        <v>#DIV/0!</v>
      </c>
    </row>
    <row r="51" spans="1:13" s="2" customFormat="1" ht="15">
      <c r="A51" s="5"/>
      <c r="B51" s="5"/>
      <c r="D51" s="5"/>
      <c r="E51" s="6">
        <f t="shared" si="14"/>
        <v>0</v>
      </c>
      <c r="G51" s="5"/>
      <c r="H51" s="6">
        <f t="shared" si="15"/>
        <v>0</v>
      </c>
      <c r="I51" s="5"/>
      <c r="J51" s="6">
        <f t="shared" si="16"/>
        <v>0</v>
      </c>
      <c r="K51" s="5"/>
      <c r="L51" s="6" t="e">
        <f t="shared" si="17"/>
        <v>#DIV/0!</v>
      </c>
      <c r="M51" s="6" t="e">
        <f t="shared" si="18"/>
        <v>#DIV/0!</v>
      </c>
    </row>
    <row r="52" spans="1:13" s="2" customFormat="1" ht="15">
      <c r="A52" s="5"/>
      <c r="B52" s="5"/>
      <c r="D52" s="5"/>
      <c r="E52" s="6">
        <f t="shared" si="14"/>
        <v>0</v>
      </c>
      <c r="G52" s="5"/>
      <c r="H52" s="6">
        <f t="shared" si="15"/>
        <v>0</v>
      </c>
      <c r="I52" s="5"/>
      <c r="J52" s="6">
        <f t="shared" si="16"/>
        <v>0</v>
      </c>
      <c r="K52" s="5"/>
      <c r="L52" s="6" t="e">
        <f t="shared" si="17"/>
        <v>#DIV/0!</v>
      </c>
      <c r="M52" s="6" t="e">
        <f t="shared" si="18"/>
        <v>#DIV/0!</v>
      </c>
    </row>
    <row r="53" spans="1:13" s="2" customFormat="1" ht="15">
      <c r="A53" s="5"/>
      <c r="B53" s="5"/>
      <c r="D53" s="5"/>
      <c r="E53" s="6">
        <f t="shared" si="14"/>
        <v>0</v>
      </c>
      <c r="G53" s="5"/>
      <c r="H53" s="6">
        <f t="shared" si="15"/>
        <v>0</v>
      </c>
      <c r="I53" s="5"/>
      <c r="J53" s="6">
        <f t="shared" si="16"/>
        <v>0</v>
      </c>
      <c r="K53" s="5"/>
      <c r="L53" s="6" t="e">
        <f t="shared" si="17"/>
        <v>#DIV/0!</v>
      </c>
      <c r="M53" s="6" t="e">
        <f t="shared" si="18"/>
        <v>#DIV/0!</v>
      </c>
    </row>
    <row r="54" spans="1:13" s="2" customFormat="1" ht="15">
      <c r="A54" s="5"/>
      <c r="B54" s="5"/>
      <c r="D54" s="5"/>
      <c r="E54" s="6">
        <f t="shared" si="14"/>
        <v>0</v>
      </c>
      <c r="G54" s="5"/>
      <c r="H54" s="6">
        <f t="shared" si="15"/>
        <v>0</v>
      </c>
      <c r="I54" s="5"/>
      <c r="J54" s="6">
        <f t="shared" si="16"/>
        <v>0</v>
      </c>
      <c r="K54" s="5"/>
      <c r="L54" s="6" t="e">
        <f t="shared" si="17"/>
        <v>#DIV/0!</v>
      </c>
      <c r="M54" s="6" t="e">
        <f t="shared" si="18"/>
        <v>#DIV/0!</v>
      </c>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191"/>
  <sheetViews>
    <sheetView zoomScale="75" zoomScaleNormal="75" zoomScalePageLayoutView="0" workbookViewId="0" topLeftCell="A1">
      <selection activeCell="A3" sqref="A3:IV3"/>
    </sheetView>
  </sheetViews>
  <sheetFormatPr defaultColWidth="9.140625" defaultRowHeight="12.75"/>
  <cols>
    <col min="1" max="1" width="5.8515625" style="0" customWidth="1"/>
    <col min="2" max="2" width="6.28125" style="0" customWidth="1"/>
    <col min="3" max="3" width="39.8515625" style="0" customWidth="1"/>
    <col min="5" max="5" width="12.140625" style="0"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4" customFormat="1" ht="15"/>
    <row r="3" spans="1:13" s="2" customFormat="1" ht="30">
      <c r="A3" s="5"/>
      <c r="B3" s="5">
        <v>1</v>
      </c>
      <c r="C3" s="2" t="s">
        <v>31</v>
      </c>
      <c r="D3" s="5">
        <v>10</v>
      </c>
      <c r="E3" s="6">
        <f>B3*(D3*0.9)</f>
        <v>9</v>
      </c>
      <c r="F3" s="2">
        <v>153</v>
      </c>
      <c r="G3" s="5">
        <v>0.4</v>
      </c>
      <c r="H3" s="6">
        <f aca="true" t="shared" si="0" ref="H3:H13">B3*(F3*G3)</f>
        <v>61.2</v>
      </c>
      <c r="I3" s="5">
        <v>0.3</v>
      </c>
      <c r="J3" s="6">
        <f aca="true" t="shared" si="1" ref="J3:J13">(H3*I3)</f>
        <v>18.36</v>
      </c>
      <c r="K3" s="5"/>
      <c r="L3" s="6">
        <f aca="true" t="shared" si="2" ref="L3:L13">(B3*K3+E3+H3+J3)/B3</f>
        <v>88.56</v>
      </c>
      <c r="M3" s="6">
        <f aca="true" t="shared" si="3" ref="M3:M13">L3*B3</f>
        <v>88.56</v>
      </c>
    </row>
    <row r="4" spans="1:13" s="2" customFormat="1" ht="45">
      <c r="A4" s="5"/>
      <c r="B4" s="5">
        <v>1</v>
      </c>
      <c r="C4" s="2" t="s">
        <v>36</v>
      </c>
      <c r="D4" s="5">
        <v>20</v>
      </c>
      <c r="E4" s="6">
        <f>B4*(D4*0.3)</f>
        <v>6</v>
      </c>
      <c r="F4" s="2">
        <v>168</v>
      </c>
      <c r="G4" s="5">
        <v>0.4</v>
      </c>
      <c r="H4" s="6">
        <f t="shared" si="0"/>
        <v>67.2</v>
      </c>
      <c r="I4" s="5">
        <v>0.4</v>
      </c>
      <c r="J4" s="6">
        <f t="shared" si="1"/>
        <v>26.880000000000003</v>
      </c>
      <c r="K4" s="5"/>
      <c r="L4" s="6">
        <f t="shared" si="2"/>
        <v>100.08000000000001</v>
      </c>
      <c r="M4" s="6">
        <f t="shared" si="3"/>
        <v>100.08000000000001</v>
      </c>
    </row>
    <row r="5" spans="1:13" s="2" customFormat="1" ht="30">
      <c r="A5" s="5"/>
      <c r="B5" s="5">
        <v>1</v>
      </c>
      <c r="C5" s="2" t="s">
        <v>457</v>
      </c>
      <c r="D5" s="5">
        <v>5</v>
      </c>
      <c r="E5" s="6">
        <f>B5*(D5*0.2)</f>
        <v>1</v>
      </c>
      <c r="F5" s="2">
        <v>38</v>
      </c>
      <c r="G5" s="5">
        <v>0.4</v>
      </c>
      <c r="H5" s="6">
        <f t="shared" si="0"/>
        <v>15.200000000000001</v>
      </c>
      <c r="I5" s="5">
        <v>0.25</v>
      </c>
      <c r="J5" s="6">
        <f t="shared" si="1"/>
        <v>3.8000000000000003</v>
      </c>
      <c r="K5" s="5"/>
      <c r="L5" s="6">
        <f t="shared" si="2"/>
        <v>20.000000000000004</v>
      </c>
      <c r="M5" s="6">
        <f t="shared" si="3"/>
        <v>20.000000000000004</v>
      </c>
    </row>
    <row r="6" spans="1:13" s="2" customFormat="1" ht="30">
      <c r="A6" s="5"/>
      <c r="B6" s="5">
        <v>1</v>
      </c>
      <c r="C6" s="2" t="s">
        <v>458</v>
      </c>
      <c r="D6" s="5">
        <v>5</v>
      </c>
      <c r="E6" s="6">
        <f>B6*(D6*0.2)</f>
        <v>1</v>
      </c>
      <c r="F6" s="2">
        <v>101</v>
      </c>
      <c r="G6" s="5">
        <v>0.4</v>
      </c>
      <c r="H6" s="6">
        <f t="shared" si="0"/>
        <v>40.400000000000006</v>
      </c>
      <c r="I6" s="5">
        <v>0.25</v>
      </c>
      <c r="J6" s="6">
        <f t="shared" si="1"/>
        <v>10.100000000000001</v>
      </c>
      <c r="K6" s="5"/>
      <c r="L6" s="6">
        <f t="shared" si="2"/>
        <v>51.50000000000001</v>
      </c>
      <c r="M6" s="6">
        <f t="shared" si="3"/>
        <v>51.50000000000001</v>
      </c>
    </row>
    <row r="7" spans="1:13" s="2" customFormat="1" ht="45">
      <c r="A7" s="5"/>
      <c r="B7" s="5">
        <v>4</v>
      </c>
      <c r="C7" s="2" t="s">
        <v>298</v>
      </c>
      <c r="D7" s="5">
        <v>10</v>
      </c>
      <c r="E7" s="6">
        <f>B7*(D7*0.5)</f>
        <v>20</v>
      </c>
      <c r="F7" s="2">
        <v>97</v>
      </c>
      <c r="G7" s="5">
        <v>0.35</v>
      </c>
      <c r="H7" s="6">
        <f t="shared" si="0"/>
        <v>135.79999999999998</v>
      </c>
      <c r="I7" s="5">
        <v>0.3</v>
      </c>
      <c r="J7" s="6">
        <f t="shared" si="1"/>
        <v>40.739999999999995</v>
      </c>
      <c r="K7" s="5"/>
      <c r="L7" s="6">
        <f t="shared" si="2"/>
        <v>49.13499999999999</v>
      </c>
      <c r="M7" s="6">
        <f t="shared" si="3"/>
        <v>196.53999999999996</v>
      </c>
    </row>
    <row r="8" spans="1:13" s="2" customFormat="1" ht="45">
      <c r="A8" s="5"/>
      <c r="B8" s="5">
        <v>4</v>
      </c>
      <c r="C8" s="2" t="s">
        <v>299</v>
      </c>
      <c r="D8" s="5">
        <v>15</v>
      </c>
      <c r="E8" s="6">
        <f aca="true" t="shared" si="4" ref="E8:E41">B8*(D8*0.5)</f>
        <v>30</v>
      </c>
      <c r="F8" s="2">
        <v>134</v>
      </c>
      <c r="G8" s="5">
        <v>0.35</v>
      </c>
      <c r="H8" s="6">
        <f t="shared" si="0"/>
        <v>187.6</v>
      </c>
      <c r="I8" s="5">
        <v>0.3</v>
      </c>
      <c r="J8" s="6">
        <f t="shared" si="1"/>
        <v>56.279999999999994</v>
      </c>
      <c r="K8" s="5"/>
      <c r="L8" s="6">
        <f t="shared" si="2"/>
        <v>68.47</v>
      </c>
      <c r="M8" s="6">
        <f t="shared" si="3"/>
        <v>273.88</v>
      </c>
    </row>
    <row r="9" spans="1:13" s="2" customFormat="1" ht="45">
      <c r="A9" s="5"/>
      <c r="B9" s="5">
        <v>4</v>
      </c>
      <c r="C9" s="2" t="s">
        <v>300</v>
      </c>
      <c r="D9" s="5">
        <v>14</v>
      </c>
      <c r="E9" s="6">
        <f t="shared" si="4"/>
        <v>28</v>
      </c>
      <c r="F9" s="2">
        <v>136</v>
      </c>
      <c r="G9" s="5">
        <v>0.35</v>
      </c>
      <c r="H9" s="6">
        <f t="shared" si="0"/>
        <v>190.39999999999998</v>
      </c>
      <c r="I9" s="5">
        <v>0.3</v>
      </c>
      <c r="J9" s="6">
        <f t="shared" si="1"/>
        <v>57.11999999999999</v>
      </c>
      <c r="K9" s="5"/>
      <c r="L9" s="6">
        <f t="shared" si="2"/>
        <v>68.88</v>
      </c>
      <c r="M9" s="6">
        <f t="shared" si="3"/>
        <v>275.52</v>
      </c>
    </row>
    <row r="10" spans="1:13" s="2" customFormat="1" ht="45">
      <c r="A10" s="5"/>
      <c r="B10" s="5">
        <v>4</v>
      </c>
      <c r="C10" s="2" t="s">
        <v>301</v>
      </c>
      <c r="D10" s="5">
        <v>18</v>
      </c>
      <c r="E10" s="6">
        <f t="shared" si="4"/>
        <v>36</v>
      </c>
      <c r="F10" s="2">
        <v>157</v>
      </c>
      <c r="G10" s="5">
        <v>0.35</v>
      </c>
      <c r="H10" s="6">
        <f t="shared" si="0"/>
        <v>219.79999999999998</v>
      </c>
      <c r="I10" s="5">
        <v>0.3</v>
      </c>
      <c r="J10" s="6">
        <f t="shared" si="1"/>
        <v>65.94</v>
      </c>
      <c r="K10" s="5"/>
      <c r="L10" s="6">
        <f t="shared" si="2"/>
        <v>80.435</v>
      </c>
      <c r="M10" s="6">
        <f t="shared" si="3"/>
        <v>321.74</v>
      </c>
    </row>
    <row r="11" spans="1:13" s="2" customFormat="1" ht="45">
      <c r="A11" s="5"/>
      <c r="B11" s="5">
        <v>4</v>
      </c>
      <c r="C11" s="2" t="s">
        <v>302</v>
      </c>
      <c r="D11" s="5">
        <v>25</v>
      </c>
      <c r="E11" s="6">
        <f t="shared" si="4"/>
        <v>50</v>
      </c>
      <c r="F11" s="2">
        <v>246</v>
      </c>
      <c r="G11" s="5">
        <v>0.35</v>
      </c>
      <c r="H11" s="6">
        <f t="shared" si="0"/>
        <v>344.4</v>
      </c>
      <c r="I11" s="5">
        <v>0.3</v>
      </c>
      <c r="J11" s="6">
        <f t="shared" si="1"/>
        <v>103.32</v>
      </c>
      <c r="K11" s="5"/>
      <c r="L11" s="6">
        <f t="shared" si="2"/>
        <v>124.42999999999999</v>
      </c>
      <c r="M11" s="6">
        <f t="shared" si="3"/>
        <v>497.71999999999997</v>
      </c>
    </row>
    <row r="12" spans="1:13" s="2" customFormat="1" ht="45">
      <c r="A12" s="5"/>
      <c r="B12" s="5">
        <v>4</v>
      </c>
      <c r="C12" s="2" t="s">
        <v>303</v>
      </c>
      <c r="D12" s="5">
        <v>29</v>
      </c>
      <c r="E12" s="6">
        <f t="shared" si="4"/>
        <v>58</v>
      </c>
      <c r="F12" s="2">
        <v>276</v>
      </c>
      <c r="G12" s="5">
        <v>0.35</v>
      </c>
      <c r="H12" s="6">
        <f t="shared" si="0"/>
        <v>386.4</v>
      </c>
      <c r="I12" s="5">
        <v>0.3</v>
      </c>
      <c r="J12" s="6">
        <f t="shared" si="1"/>
        <v>115.91999999999999</v>
      </c>
      <c r="K12" s="5"/>
      <c r="L12" s="6">
        <f t="shared" si="2"/>
        <v>140.07999999999998</v>
      </c>
      <c r="M12" s="6">
        <f t="shared" si="3"/>
        <v>560.3199999999999</v>
      </c>
    </row>
    <row r="13" spans="1:13" s="2" customFormat="1" ht="45">
      <c r="A13" s="5"/>
      <c r="B13" s="5">
        <v>4</v>
      </c>
      <c r="C13" s="2" t="s">
        <v>304</v>
      </c>
      <c r="D13" s="5">
        <v>52</v>
      </c>
      <c r="E13" s="6">
        <f t="shared" si="4"/>
        <v>104</v>
      </c>
      <c r="F13" s="2">
        <v>577</v>
      </c>
      <c r="G13" s="5">
        <v>0.35</v>
      </c>
      <c r="H13" s="6">
        <f t="shared" si="0"/>
        <v>807.8</v>
      </c>
      <c r="I13" s="5">
        <v>0.3</v>
      </c>
      <c r="J13" s="6">
        <f t="shared" si="1"/>
        <v>242.33999999999997</v>
      </c>
      <c r="K13" s="5"/>
      <c r="L13" s="6">
        <f t="shared" si="2"/>
        <v>288.53499999999997</v>
      </c>
      <c r="M13" s="6">
        <f t="shared" si="3"/>
        <v>1154.1399999999999</v>
      </c>
    </row>
    <row r="14" spans="1:13" s="2" customFormat="1" ht="45">
      <c r="A14" s="5"/>
      <c r="B14" s="5">
        <v>4</v>
      </c>
      <c r="C14" s="2" t="s">
        <v>305</v>
      </c>
      <c r="D14" s="5">
        <v>75</v>
      </c>
      <c r="E14" s="6">
        <f t="shared" si="4"/>
        <v>150</v>
      </c>
      <c r="F14" s="2">
        <v>744</v>
      </c>
      <c r="G14" s="5">
        <v>0.35</v>
      </c>
      <c r="H14" s="6">
        <f aca="true" t="shared" si="5" ref="H14:H56">B14*(F14*G14)</f>
        <v>1041.6</v>
      </c>
      <c r="I14" s="5">
        <v>0.3</v>
      </c>
      <c r="J14" s="6">
        <f aca="true" t="shared" si="6" ref="J14:J51">(H14*I14)</f>
        <v>312.47999999999996</v>
      </c>
      <c r="K14" s="5"/>
      <c r="L14" s="6">
        <f aca="true" t="shared" si="7" ref="L14:L56">(B14*K14+E14+H14+J14)/B14</f>
        <v>376.02</v>
      </c>
      <c r="M14" s="6">
        <f aca="true" t="shared" si="8" ref="M14:M56">L14*B14</f>
        <v>1504.08</v>
      </c>
    </row>
    <row r="15" spans="1:13" s="2" customFormat="1" ht="45">
      <c r="A15" s="5"/>
      <c r="B15" s="5">
        <v>4</v>
      </c>
      <c r="C15" s="2" t="s">
        <v>221</v>
      </c>
      <c r="D15" s="5">
        <v>105</v>
      </c>
      <c r="E15" s="6">
        <f t="shared" si="4"/>
        <v>210</v>
      </c>
      <c r="F15" s="2">
        <v>1190</v>
      </c>
      <c r="G15" s="5">
        <v>0.35</v>
      </c>
      <c r="H15" s="6">
        <f t="shared" si="5"/>
        <v>1666</v>
      </c>
      <c r="I15" s="5">
        <v>0.3</v>
      </c>
      <c r="J15" s="6">
        <f t="shared" si="6"/>
        <v>499.79999999999995</v>
      </c>
      <c r="K15" s="5"/>
      <c r="L15" s="6">
        <f t="shared" si="7"/>
        <v>593.95</v>
      </c>
      <c r="M15" s="6">
        <f t="shared" si="8"/>
        <v>2375.8</v>
      </c>
    </row>
    <row r="16" spans="1:13" s="2" customFormat="1" ht="15">
      <c r="A16" s="5"/>
      <c r="B16" s="5"/>
      <c r="D16" s="5"/>
      <c r="E16" s="6"/>
      <c r="G16" s="5"/>
      <c r="H16" s="6"/>
      <c r="I16" s="5"/>
      <c r="J16" s="6"/>
      <c r="K16" s="5"/>
      <c r="L16" s="6"/>
      <c r="M16" s="6"/>
    </row>
    <row r="17" spans="1:13" s="2" customFormat="1" ht="15.75">
      <c r="A17" s="5"/>
      <c r="B17" s="5"/>
      <c r="C17" s="7" t="s">
        <v>466</v>
      </c>
      <c r="D17" s="5"/>
      <c r="E17" s="6"/>
      <c r="G17" s="5"/>
      <c r="H17" s="6"/>
      <c r="I17" s="5"/>
      <c r="J17" s="6"/>
      <c r="K17" s="5"/>
      <c r="L17" s="6"/>
      <c r="M17" s="6"/>
    </row>
    <row r="18" spans="1:13" s="2" customFormat="1" ht="30">
      <c r="A18" s="5"/>
      <c r="B18" s="5">
        <v>4</v>
      </c>
      <c r="C18" s="2" t="s">
        <v>474</v>
      </c>
      <c r="D18" s="5">
        <v>15</v>
      </c>
      <c r="E18" s="6">
        <f aca="true" t="shared" si="9" ref="E18:E26">B18*(D18*0.3)</f>
        <v>18</v>
      </c>
      <c r="F18" s="2">
        <v>214</v>
      </c>
      <c r="G18" s="5">
        <v>0.4</v>
      </c>
      <c r="H18" s="6">
        <f aca="true" t="shared" si="10" ref="H18:H26">B18*(F18*G18)</f>
        <v>342.40000000000003</v>
      </c>
      <c r="I18" s="5">
        <v>0.25</v>
      </c>
      <c r="J18" s="6">
        <f aca="true" t="shared" si="11" ref="J18:J26">(H18*I18)</f>
        <v>85.60000000000001</v>
      </c>
      <c r="K18" s="5"/>
      <c r="L18" s="6">
        <f aca="true" t="shared" si="12" ref="L18:L26">(B18*K18+E18+H18+J18)/B18</f>
        <v>111.50000000000001</v>
      </c>
      <c r="M18" s="6">
        <f aca="true" t="shared" si="13" ref="M18:M26">L18*B18</f>
        <v>446.00000000000006</v>
      </c>
    </row>
    <row r="19" spans="1:13" s="2" customFormat="1" ht="30">
      <c r="A19" s="5"/>
      <c r="B19" s="5">
        <v>4</v>
      </c>
      <c r="C19" s="2" t="s">
        <v>475</v>
      </c>
      <c r="D19" s="5">
        <v>15</v>
      </c>
      <c r="E19" s="6">
        <f t="shared" si="9"/>
        <v>18</v>
      </c>
      <c r="F19" s="2">
        <v>259</v>
      </c>
      <c r="G19" s="5">
        <v>0.4</v>
      </c>
      <c r="H19" s="6">
        <f t="shared" si="10"/>
        <v>414.40000000000003</v>
      </c>
      <c r="I19" s="5">
        <v>0.25</v>
      </c>
      <c r="J19" s="6">
        <f t="shared" si="11"/>
        <v>103.60000000000001</v>
      </c>
      <c r="K19" s="5"/>
      <c r="L19" s="6">
        <f t="shared" si="12"/>
        <v>134</v>
      </c>
      <c r="M19" s="6">
        <f t="shared" si="13"/>
        <v>536</v>
      </c>
    </row>
    <row r="20" spans="1:13" s="2" customFormat="1" ht="30">
      <c r="A20" s="5"/>
      <c r="B20" s="5">
        <v>4</v>
      </c>
      <c r="C20" s="2" t="s">
        <v>476</v>
      </c>
      <c r="D20" s="5">
        <v>20</v>
      </c>
      <c r="E20" s="6">
        <f t="shared" si="9"/>
        <v>24</v>
      </c>
      <c r="F20" s="2">
        <v>279</v>
      </c>
      <c r="G20" s="5">
        <v>0.4</v>
      </c>
      <c r="H20" s="6">
        <f t="shared" si="10"/>
        <v>446.40000000000003</v>
      </c>
      <c r="I20" s="5">
        <v>0.25</v>
      </c>
      <c r="J20" s="6">
        <f t="shared" si="11"/>
        <v>111.60000000000001</v>
      </c>
      <c r="K20" s="5"/>
      <c r="L20" s="6">
        <f t="shared" si="12"/>
        <v>145.5</v>
      </c>
      <c r="M20" s="6">
        <f t="shared" si="13"/>
        <v>582</v>
      </c>
    </row>
    <row r="21" spans="1:13" s="2" customFormat="1" ht="30">
      <c r="A21" s="5"/>
      <c r="B21" s="5">
        <v>4</v>
      </c>
      <c r="C21" s="2" t="s">
        <v>477</v>
      </c>
      <c r="D21" s="5">
        <v>25</v>
      </c>
      <c r="E21" s="6">
        <f t="shared" si="9"/>
        <v>30</v>
      </c>
      <c r="F21" s="2">
        <v>419</v>
      </c>
      <c r="G21" s="5">
        <v>0.4</v>
      </c>
      <c r="H21" s="6">
        <f t="shared" si="10"/>
        <v>670.4000000000001</v>
      </c>
      <c r="I21" s="5">
        <v>0.25</v>
      </c>
      <c r="J21" s="6">
        <f t="shared" si="11"/>
        <v>167.60000000000002</v>
      </c>
      <c r="K21" s="5"/>
      <c r="L21" s="6">
        <f t="shared" si="12"/>
        <v>217.00000000000003</v>
      </c>
      <c r="M21" s="6">
        <f t="shared" si="13"/>
        <v>868.0000000000001</v>
      </c>
    </row>
    <row r="22" spans="1:13" s="2" customFormat="1" ht="30">
      <c r="A22" s="5"/>
      <c r="B22" s="5">
        <v>4</v>
      </c>
      <c r="C22" s="2" t="s">
        <v>478</v>
      </c>
      <c r="D22" s="5">
        <v>30</v>
      </c>
      <c r="E22" s="6">
        <f t="shared" si="9"/>
        <v>36</v>
      </c>
      <c r="F22" s="2">
        <v>580</v>
      </c>
      <c r="G22" s="5">
        <v>0.4</v>
      </c>
      <c r="H22" s="6">
        <f t="shared" si="10"/>
        <v>928</v>
      </c>
      <c r="I22" s="5">
        <v>0.25</v>
      </c>
      <c r="J22" s="6">
        <f t="shared" si="11"/>
        <v>232</v>
      </c>
      <c r="K22" s="5"/>
      <c r="L22" s="6">
        <f t="shared" si="12"/>
        <v>299</v>
      </c>
      <c r="M22" s="6">
        <f t="shared" si="13"/>
        <v>1196</v>
      </c>
    </row>
    <row r="23" spans="1:13" s="2" customFormat="1" ht="30">
      <c r="A23" s="5"/>
      <c r="B23" s="5">
        <v>4</v>
      </c>
      <c r="C23" s="2" t="s">
        <v>479</v>
      </c>
      <c r="D23" s="5">
        <v>35</v>
      </c>
      <c r="E23" s="6">
        <f t="shared" si="9"/>
        <v>42</v>
      </c>
      <c r="F23" s="2">
        <v>683</v>
      </c>
      <c r="G23" s="5">
        <v>0.4</v>
      </c>
      <c r="H23" s="6">
        <f t="shared" si="10"/>
        <v>1092.8</v>
      </c>
      <c r="I23" s="5">
        <v>0.25</v>
      </c>
      <c r="J23" s="6">
        <f t="shared" si="11"/>
        <v>273.2</v>
      </c>
      <c r="K23" s="5"/>
      <c r="L23" s="6">
        <f t="shared" si="12"/>
        <v>352</v>
      </c>
      <c r="M23" s="6">
        <f t="shared" si="13"/>
        <v>1408</v>
      </c>
    </row>
    <row r="24" spans="1:13" s="2" customFormat="1" ht="30">
      <c r="A24" s="5"/>
      <c r="B24" s="5">
        <v>4</v>
      </c>
      <c r="C24" s="2" t="s">
        <v>480</v>
      </c>
      <c r="D24" s="5">
        <v>70</v>
      </c>
      <c r="E24" s="6">
        <f t="shared" si="9"/>
        <v>84</v>
      </c>
      <c r="F24" s="2">
        <v>1152</v>
      </c>
      <c r="G24" s="5">
        <v>0.4</v>
      </c>
      <c r="H24" s="6">
        <f t="shared" si="10"/>
        <v>1843.2</v>
      </c>
      <c r="I24" s="5">
        <v>0.25</v>
      </c>
      <c r="J24" s="6">
        <f t="shared" si="11"/>
        <v>460.8</v>
      </c>
      <c r="K24" s="5"/>
      <c r="L24" s="6">
        <f t="shared" si="12"/>
        <v>597</v>
      </c>
      <c r="M24" s="6">
        <f t="shared" si="13"/>
        <v>2388</v>
      </c>
    </row>
    <row r="25" spans="1:13" s="2" customFormat="1" ht="30">
      <c r="A25" s="5"/>
      <c r="B25" s="5">
        <v>4</v>
      </c>
      <c r="C25" s="2" t="s">
        <v>481</v>
      </c>
      <c r="D25" s="5">
        <v>75</v>
      </c>
      <c r="E25" s="6">
        <f t="shared" si="9"/>
        <v>90</v>
      </c>
      <c r="F25" s="2">
        <v>1582</v>
      </c>
      <c r="G25" s="5">
        <v>0.4</v>
      </c>
      <c r="H25" s="6">
        <f t="shared" si="10"/>
        <v>2531.2000000000003</v>
      </c>
      <c r="I25" s="5">
        <v>0.25</v>
      </c>
      <c r="J25" s="6">
        <f t="shared" si="11"/>
        <v>632.8000000000001</v>
      </c>
      <c r="K25" s="5"/>
      <c r="L25" s="6">
        <f t="shared" si="12"/>
        <v>813.5000000000001</v>
      </c>
      <c r="M25" s="6">
        <f t="shared" si="13"/>
        <v>3254.0000000000005</v>
      </c>
    </row>
    <row r="26" spans="1:13" s="2" customFormat="1" ht="15.75" customHeight="1">
      <c r="A26" s="5"/>
      <c r="B26" s="5"/>
      <c r="D26" s="5"/>
      <c r="E26" s="6">
        <f t="shared" si="9"/>
        <v>0</v>
      </c>
      <c r="G26" s="5"/>
      <c r="H26" s="6">
        <f t="shared" si="10"/>
        <v>0</v>
      </c>
      <c r="I26" s="5"/>
      <c r="J26" s="6">
        <f t="shared" si="11"/>
        <v>0</v>
      </c>
      <c r="K26" s="5"/>
      <c r="L26" s="6" t="e">
        <f t="shared" si="12"/>
        <v>#DIV/0!</v>
      </c>
      <c r="M26" s="6" t="e">
        <f t="shared" si="13"/>
        <v>#DIV/0!</v>
      </c>
    </row>
    <row r="27" spans="1:13" s="2" customFormat="1" ht="15.75">
      <c r="A27" s="5"/>
      <c r="B27" s="5"/>
      <c r="C27" s="7" t="s">
        <v>482</v>
      </c>
      <c r="D27" s="5"/>
      <c r="E27" s="6"/>
      <c r="G27" s="5"/>
      <c r="H27" s="6"/>
      <c r="I27" s="5"/>
      <c r="J27" s="6"/>
      <c r="K27" s="5"/>
      <c r="L27" s="6"/>
      <c r="M27" s="6"/>
    </row>
    <row r="28" spans="1:13" s="2" customFormat="1" ht="45">
      <c r="A28" s="5"/>
      <c r="B28" s="5">
        <v>1</v>
      </c>
      <c r="C28" s="2" t="s">
        <v>497</v>
      </c>
      <c r="D28" s="5">
        <v>14</v>
      </c>
      <c r="E28" s="6">
        <f t="shared" si="4"/>
        <v>7</v>
      </c>
      <c r="F28" s="2">
        <v>127.4</v>
      </c>
      <c r="G28" s="5">
        <v>0.4</v>
      </c>
      <c r="H28" s="6">
        <f t="shared" si="5"/>
        <v>50.96000000000001</v>
      </c>
      <c r="I28" s="5">
        <v>0.3</v>
      </c>
      <c r="J28" s="6">
        <f t="shared" si="6"/>
        <v>15.288000000000002</v>
      </c>
      <c r="K28" s="5"/>
      <c r="L28" s="6">
        <f t="shared" si="7"/>
        <v>73.248</v>
      </c>
      <c r="M28" s="6">
        <f t="shared" si="8"/>
        <v>73.248</v>
      </c>
    </row>
    <row r="29" spans="1:13" s="2" customFormat="1" ht="45">
      <c r="A29" s="5"/>
      <c r="B29" s="5">
        <v>1</v>
      </c>
      <c r="C29" s="2" t="s">
        <v>76</v>
      </c>
      <c r="D29" s="5">
        <v>14</v>
      </c>
      <c r="E29" s="6">
        <f t="shared" si="4"/>
        <v>7</v>
      </c>
      <c r="F29" s="2" t="s">
        <v>204</v>
      </c>
      <c r="G29" s="5">
        <v>0.4</v>
      </c>
      <c r="H29" s="6" t="e">
        <f t="shared" si="5"/>
        <v>#VALUE!</v>
      </c>
      <c r="I29" s="5">
        <v>0.3</v>
      </c>
      <c r="J29" s="6" t="e">
        <f t="shared" si="6"/>
        <v>#VALUE!</v>
      </c>
      <c r="K29" s="5"/>
      <c r="L29" s="6" t="e">
        <f t="shared" si="7"/>
        <v>#VALUE!</v>
      </c>
      <c r="M29" s="6" t="e">
        <f t="shared" si="8"/>
        <v>#VALUE!</v>
      </c>
    </row>
    <row r="30" spans="1:13" s="2" customFormat="1" ht="45">
      <c r="A30" s="5"/>
      <c r="B30" s="5">
        <v>1</v>
      </c>
      <c r="C30" s="2" t="s">
        <v>77</v>
      </c>
      <c r="D30" s="5">
        <v>14</v>
      </c>
      <c r="E30" s="6">
        <f t="shared" si="4"/>
        <v>7</v>
      </c>
      <c r="F30" s="2">
        <v>157</v>
      </c>
      <c r="G30" s="5">
        <v>0.4</v>
      </c>
      <c r="H30" s="6">
        <f t="shared" si="5"/>
        <v>62.800000000000004</v>
      </c>
      <c r="I30" s="5">
        <v>0.3</v>
      </c>
      <c r="J30" s="6">
        <f t="shared" si="6"/>
        <v>18.84</v>
      </c>
      <c r="K30" s="5"/>
      <c r="L30" s="6">
        <f t="shared" si="7"/>
        <v>88.64000000000001</v>
      </c>
      <c r="M30" s="6">
        <f t="shared" si="8"/>
        <v>88.64000000000001</v>
      </c>
    </row>
    <row r="31" spans="1:13" s="2" customFormat="1" ht="45">
      <c r="A31" s="5"/>
      <c r="B31" s="5">
        <v>1</v>
      </c>
      <c r="C31" s="2" t="s">
        <v>306</v>
      </c>
      <c r="D31" s="5">
        <v>16</v>
      </c>
      <c r="E31" s="6">
        <f t="shared" si="4"/>
        <v>8</v>
      </c>
      <c r="F31" s="2">
        <v>164</v>
      </c>
      <c r="G31" s="5">
        <v>0.4</v>
      </c>
      <c r="H31" s="6">
        <f>B31*(F31*G31)</f>
        <v>65.60000000000001</v>
      </c>
      <c r="I31" s="5">
        <v>0.3</v>
      </c>
      <c r="J31" s="6">
        <f>(H31*I31)</f>
        <v>19.680000000000003</v>
      </c>
      <c r="K31" s="5"/>
      <c r="L31" s="6">
        <f>(B31*K31+E31+H31+J31)/B31</f>
        <v>93.28000000000002</v>
      </c>
      <c r="M31" s="6">
        <f>L31*B31</f>
        <v>93.28000000000002</v>
      </c>
    </row>
    <row r="32" spans="1:13" s="2" customFormat="1" ht="45">
      <c r="A32" s="5"/>
      <c r="B32" s="5">
        <v>1</v>
      </c>
      <c r="C32" s="2" t="s">
        <v>219</v>
      </c>
      <c r="D32" s="5">
        <v>22</v>
      </c>
      <c r="E32" s="6">
        <f t="shared" si="4"/>
        <v>11</v>
      </c>
      <c r="F32" s="2">
        <v>177</v>
      </c>
      <c r="G32" s="5">
        <v>0.4</v>
      </c>
      <c r="H32" s="6">
        <f t="shared" si="5"/>
        <v>70.8</v>
      </c>
      <c r="I32" s="5">
        <v>0.3</v>
      </c>
      <c r="J32" s="6">
        <f t="shared" si="6"/>
        <v>21.24</v>
      </c>
      <c r="K32" s="5"/>
      <c r="L32" s="6">
        <f t="shared" si="7"/>
        <v>103.03999999999999</v>
      </c>
      <c r="M32" s="6">
        <f t="shared" si="8"/>
        <v>103.03999999999999</v>
      </c>
    </row>
    <row r="33" spans="1:13" s="2" customFormat="1" ht="45">
      <c r="A33" s="5"/>
      <c r="B33" s="5">
        <v>1</v>
      </c>
      <c r="C33" s="2" t="s">
        <v>220</v>
      </c>
      <c r="D33" s="5">
        <v>25</v>
      </c>
      <c r="E33" s="6">
        <f t="shared" si="4"/>
        <v>12.5</v>
      </c>
      <c r="F33" s="2">
        <v>222</v>
      </c>
      <c r="G33" s="5">
        <v>0.4</v>
      </c>
      <c r="H33" s="6">
        <f t="shared" si="5"/>
        <v>88.80000000000001</v>
      </c>
      <c r="I33" s="5">
        <v>0.3</v>
      </c>
      <c r="J33" s="6">
        <f t="shared" si="6"/>
        <v>26.640000000000004</v>
      </c>
      <c r="K33" s="5"/>
      <c r="L33" s="6">
        <f t="shared" si="7"/>
        <v>127.94000000000001</v>
      </c>
      <c r="M33" s="6">
        <f t="shared" si="8"/>
        <v>127.94000000000001</v>
      </c>
    </row>
    <row r="34" spans="1:13" s="2" customFormat="1" ht="45">
      <c r="A34" s="5"/>
      <c r="B34" s="5">
        <v>1</v>
      </c>
      <c r="C34" s="2" t="s">
        <v>222</v>
      </c>
      <c r="D34" s="5">
        <v>30</v>
      </c>
      <c r="E34" s="6">
        <f t="shared" si="4"/>
        <v>15</v>
      </c>
      <c r="F34" s="2">
        <v>225</v>
      </c>
      <c r="G34" s="5">
        <v>0.4</v>
      </c>
      <c r="H34" s="6">
        <f t="shared" si="5"/>
        <v>90</v>
      </c>
      <c r="I34" s="5">
        <v>0.3</v>
      </c>
      <c r="J34" s="6">
        <f t="shared" si="6"/>
        <v>27</v>
      </c>
      <c r="K34" s="5"/>
      <c r="L34" s="6">
        <f t="shared" si="7"/>
        <v>132</v>
      </c>
      <c r="M34" s="6">
        <f t="shared" si="8"/>
        <v>132</v>
      </c>
    </row>
    <row r="35" spans="1:13" s="2" customFormat="1" ht="45">
      <c r="A35" s="5"/>
      <c r="B35" s="5">
        <v>1</v>
      </c>
      <c r="C35" s="2" t="s">
        <v>78</v>
      </c>
      <c r="D35" s="5">
        <v>35</v>
      </c>
      <c r="E35" s="6">
        <f t="shared" si="4"/>
        <v>17.5</v>
      </c>
      <c r="F35" s="2">
        <v>319</v>
      </c>
      <c r="G35" s="5">
        <v>0.4</v>
      </c>
      <c r="H35" s="6">
        <f t="shared" si="5"/>
        <v>127.60000000000001</v>
      </c>
      <c r="I35" s="5">
        <v>0.3</v>
      </c>
      <c r="J35" s="6">
        <f t="shared" si="6"/>
        <v>38.28</v>
      </c>
      <c r="K35" s="5"/>
      <c r="L35" s="6">
        <f t="shared" si="7"/>
        <v>183.38000000000002</v>
      </c>
      <c r="M35" s="6">
        <f t="shared" si="8"/>
        <v>183.38000000000002</v>
      </c>
    </row>
    <row r="36" spans="1:13" s="2" customFormat="1" ht="45">
      <c r="A36" s="5"/>
      <c r="B36" s="5">
        <v>1</v>
      </c>
      <c r="C36" s="2" t="s">
        <v>79</v>
      </c>
      <c r="D36" s="5">
        <v>58</v>
      </c>
      <c r="E36" s="6">
        <f t="shared" si="4"/>
        <v>29</v>
      </c>
      <c r="F36" s="2">
        <v>340</v>
      </c>
      <c r="G36" s="5">
        <v>0.4</v>
      </c>
      <c r="H36" s="6">
        <f t="shared" si="5"/>
        <v>136</v>
      </c>
      <c r="I36" s="5">
        <v>0.3</v>
      </c>
      <c r="J36" s="6">
        <f t="shared" si="6"/>
        <v>40.8</v>
      </c>
      <c r="K36" s="5"/>
      <c r="L36" s="6">
        <f t="shared" si="7"/>
        <v>205.8</v>
      </c>
      <c r="M36" s="6">
        <f t="shared" si="8"/>
        <v>205.8</v>
      </c>
    </row>
    <row r="37" spans="1:13" s="2" customFormat="1" ht="45">
      <c r="A37" s="5"/>
      <c r="B37" s="5">
        <v>1</v>
      </c>
      <c r="C37" s="2" t="s">
        <v>80</v>
      </c>
      <c r="D37" s="5">
        <v>61</v>
      </c>
      <c r="E37" s="6">
        <f t="shared" si="4"/>
        <v>30.5</v>
      </c>
      <c r="F37" s="2">
        <v>438</v>
      </c>
      <c r="G37" s="5">
        <v>0.4</v>
      </c>
      <c r="H37" s="6">
        <f t="shared" si="5"/>
        <v>175.20000000000002</v>
      </c>
      <c r="I37" s="5">
        <v>0.3</v>
      </c>
      <c r="J37" s="6">
        <f t="shared" si="6"/>
        <v>52.56</v>
      </c>
      <c r="K37" s="5"/>
      <c r="L37" s="6">
        <f t="shared" si="7"/>
        <v>258.26</v>
      </c>
      <c r="M37" s="6">
        <f t="shared" si="8"/>
        <v>258.26</v>
      </c>
    </row>
    <row r="38" spans="1:13" s="2" customFormat="1" ht="45">
      <c r="A38" s="5"/>
      <c r="B38" s="5">
        <v>1</v>
      </c>
      <c r="C38" s="2" t="s">
        <v>81</v>
      </c>
      <c r="D38" s="5">
        <v>80</v>
      </c>
      <c r="E38" s="6">
        <f t="shared" si="4"/>
        <v>40</v>
      </c>
      <c r="F38" s="2">
        <v>470</v>
      </c>
      <c r="G38" s="5">
        <v>0.4</v>
      </c>
      <c r="H38" s="6">
        <f t="shared" si="5"/>
        <v>188</v>
      </c>
      <c r="I38" s="5">
        <v>0.3</v>
      </c>
      <c r="J38" s="6">
        <f t="shared" si="6"/>
        <v>56.4</v>
      </c>
      <c r="K38" s="5"/>
      <c r="L38" s="6">
        <f t="shared" si="7"/>
        <v>284.4</v>
      </c>
      <c r="M38" s="6">
        <f t="shared" si="8"/>
        <v>284.4</v>
      </c>
    </row>
    <row r="39" spans="1:13" s="2" customFormat="1" ht="45">
      <c r="A39" s="5"/>
      <c r="B39" s="5">
        <v>1</v>
      </c>
      <c r="C39" s="2" t="s">
        <v>82</v>
      </c>
      <c r="D39" s="5">
        <v>85</v>
      </c>
      <c r="E39" s="6">
        <f t="shared" si="4"/>
        <v>42.5</v>
      </c>
      <c r="F39" s="2">
        <v>606</v>
      </c>
      <c r="G39" s="5">
        <v>0.4</v>
      </c>
      <c r="H39" s="6">
        <f t="shared" si="5"/>
        <v>242.4</v>
      </c>
      <c r="I39" s="5">
        <v>0.3</v>
      </c>
      <c r="J39" s="6">
        <f t="shared" si="6"/>
        <v>72.72</v>
      </c>
      <c r="K39" s="5"/>
      <c r="L39" s="6">
        <f t="shared" si="7"/>
        <v>357.62</v>
      </c>
      <c r="M39" s="6">
        <f t="shared" si="8"/>
        <v>357.62</v>
      </c>
    </row>
    <row r="40" spans="1:13" s="2" customFormat="1" ht="45">
      <c r="A40" s="5"/>
      <c r="B40" s="5">
        <v>1</v>
      </c>
      <c r="C40" s="2" t="s">
        <v>83</v>
      </c>
      <c r="D40" s="5">
        <v>105</v>
      </c>
      <c r="E40" s="6">
        <f t="shared" si="4"/>
        <v>52.5</v>
      </c>
      <c r="F40" s="2">
        <v>640</v>
      </c>
      <c r="G40" s="5">
        <v>0.4</v>
      </c>
      <c r="H40" s="6">
        <f t="shared" si="5"/>
        <v>256</v>
      </c>
      <c r="I40" s="5">
        <v>0.3</v>
      </c>
      <c r="J40" s="6">
        <f t="shared" si="6"/>
        <v>76.8</v>
      </c>
      <c r="K40" s="5"/>
      <c r="L40" s="6">
        <f t="shared" si="7"/>
        <v>385.3</v>
      </c>
      <c r="M40" s="6">
        <f t="shared" si="8"/>
        <v>385.3</v>
      </c>
    </row>
    <row r="41" spans="1:13" s="2" customFormat="1" ht="45">
      <c r="A41" s="5"/>
      <c r="B41" s="5">
        <v>1</v>
      </c>
      <c r="C41" s="2" t="s">
        <v>84</v>
      </c>
      <c r="D41" s="5">
        <v>135</v>
      </c>
      <c r="E41" s="6">
        <f t="shared" si="4"/>
        <v>67.5</v>
      </c>
      <c r="F41" s="2">
        <v>836</v>
      </c>
      <c r="G41" s="5">
        <v>0.4</v>
      </c>
      <c r="H41" s="6">
        <f t="shared" si="5"/>
        <v>334.40000000000003</v>
      </c>
      <c r="I41" s="5">
        <v>0.3</v>
      </c>
      <c r="J41" s="6">
        <f t="shared" si="6"/>
        <v>100.32000000000001</v>
      </c>
      <c r="K41" s="5"/>
      <c r="L41" s="6">
        <f t="shared" si="7"/>
        <v>502.22</v>
      </c>
      <c r="M41" s="6">
        <f t="shared" si="8"/>
        <v>502.22</v>
      </c>
    </row>
    <row r="42" spans="1:13" s="2" customFormat="1" ht="15">
      <c r="A42" s="5"/>
      <c r="B42" s="5"/>
      <c r="D42" s="5"/>
      <c r="E42" s="6"/>
      <c r="G42" s="5"/>
      <c r="H42" s="6"/>
      <c r="I42" s="5"/>
      <c r="J42" s="6"/>
      <c r="K42" s="5"/>
      <c r="L42" s="6"/>
      <c r="M42" s="6"/>
    </row>
    <row r="43" spans="1:13" s="2" customFormat="1" ht="15.75">
      <c r="A43" s="5"/>
      <c r="B43" s="5"/>
      <c r="C43" s="7" t="s">
        <v>483</v>
      </c>
      <c r="D43" s="5"/>
      <c r="E43" s="6"/>
      <c r="G43" s="5"/>
      <c r="H43" s="6"/>
      <c r="I43" s="5"/>
      <c r="J43" s="6"/>
      <c r="K43" s="5"/>
      <c r="L43" s="6"/>
      <c r="M43" s="6"/>
    </row>
    <row r="44" spans="1:13" s="2" customFormat="1" ht="30">
      <c r="A44" s="5"/>
      <c r="B44" s="5">
        <v>2</v>
      </c>
      <c r="C44" s="2" t="s">
        <v>19</v>
      </c>
      <c r="D44" s="5">
        <v>5</v>
      </c>
      <c r="E44" s="6">
        <f aca="true" t="shared" si="14" ref="E44:E53">B44*(D44*0.5)</f>
        <v>5</v>
      </c>
      <c r="F44" s="2">
        <v>11</v>
      </c>
      <c r="G44" s="5">
        <v>0.4</v>
      </c>
      <c r="H44" s="6">
        <f t="shared" si="5"/>
        <v>8.8</v>
      </c>
      <c r="I44" s="5">
        <v>0.3</v>
      </c>
      <c r="J44" s="6">
        <f t="shared" si="6"/>
        <v>2.64</v>
      </c>
      <c r="K44" s="5"/>
      <c r="L44" s="6">
        <f t="shared" si="7"/>
        <v>8.22</v>
      </c>
      <c r="M44" s="6">
        <f t="shared" si="8"/>
        <v>16.44</v>
      </c>
    </row>
    <row r="45" spans="1:13" s="2" customFormat="1" ht="30">
      <c r="A45" s="5"/>
      <c r="B45" s="5">
        <v>2</v>
      </c>
      <c r="C45" s="2" t="s">
        <v>406</v>
      </c>
      <c r="D45" s="5">
        <v>5</v>
      </c>
      <c r="E45" s="6">
        <f t="shared" si="14"/>
        <v>5</v>
      </c>
      <c r="F45" s="2">
        <v>12</v>
      </c>
      <c r="G45" s="5">
        <v>0.4</v>
      </c>
      <c r="H45" s="6">
        <f t="shared" si="5"/>
        <v>9.600000000000001</v>
      </c>
      <c r="I45" s="5">
        <v>0.3</v>
      </c>
      <c r="J45" s="6">
        <f t="shared" si="6"/>
        <v>2.8800000000000003</v>
      </c>
      <c r="K45" s="5"/>
      <c r="L45" s="6">
        <f t="shared" si="7"/>
        <v>8.74</v>
      </c>
      <c r="M45" s="6">
        <f t="shared" si="8"/>
        <v>17.48</v>
      </c>
    </row>
    <row r="46" spans="1:13" s="2" customFormat="1" ht="30">
      <c r="A46" s="5"/>
      <c r="B46" s="5">
        <v>2</v>
      </c>
      <c r="C46" s="2" t="s">
        <v>405</v>
      </c>
      <c r="D46" s="5">
        <v>5</v>
      </c>
      <c r="E46" s="6">
        <f t="shared" si="14"/>
        <v>5</v>
      </c>
      <c r="F46" s="2">
        <v>14</v>
      </c>
      <c r="G46" s="5">
        <v>0.4</v>
      </c>
      <c r="H46" s="6">
        <f t="shared" si="5"/>
        <v>11.200000000000001</v>
      </c>
      <c r="I46" s="5">
        <v>0.3</v>
      </c>
      <c r="J46" s="6">
        <f t="shared" si="6"/>
        <v>3.3600000000000003</v>
      </c>
      <c r="K46" s="5"/>
      <c r="L46" s="6">
        <f t="shared" si="7"/>
        <v>9.780000000000001</v>
      </c>
      <c r="M46" s="6">
        <f t="shared" si="8"/>
        <v>19.560000000000002</v>
      </c>
    </row>
    <row r="47" spans="1:13" s="2" customFormat="1" ht="30">
      <c r="A47" s="5"/>
      <c r="B47" s="5">
        <v>2</v>
      </c>
      <c r="C47" s="2" t="s">
        <v>404</v>
      </c>
      <c r="D47" s="5">
        <v>5</v>
      </c>
      <c r="E47" s="6">
        <f t="shared" si="14"/>
        <v>5</v>
      </c>
      <c r="F47" s="2">
        <v>15</v>
      </c>
      <c r="G47" s="5">
        <v>0.4</v>
      </c>
      <c r="H47" s="6">
        <f t="shared" si="5"/>
        <v>12</v>
      </c>
      <c r="I47" s="5">
        <v>0.3</v>
      </c>
      <c r="J47" s="6">
        <f t="shared" si="6"/>
        <v>3.5999999999999996</v>
      </c>
      <c r="K47" s="5"/>
      <c r="L47" s="6">
        <f t="shared" si="7"/>
        <v>10.3</v>
      </c>
      <c r="M47" s="6">
        <f t="shared" si="8"/>
        <v>20.6</v>
      </c>
    </row>
    <row r="48" spans="1:13" s="2" customFormat="1" ht="30">
      <c r="A48" s="5"/>
      <c r="B48" s="5">
        <v>2</v>
      </c>
      <c r="C48" s="2" t="s">
        <v>403</v>
      </c>
      <c r="D48" s="5">
        <v>5</v>
      </c>
      <c r="E48" s="6">
        <f t="shared" si="14"/>
        <v>5</v>
      </c>
      <c r="F48" s="2">
        <v>19</v>
      </c>
      <c r="G48" s="5">
        <v>0.4</v>
      </c>
      <c r="H48" s="6">
        <f t="shared" si="5"/>
        <v>15.200000000000001</v>
      </c>
      <c r="I48" s="5">
        <v>0.3</v>
      </c>
      <c r="J48" s="6">
        <f t="shared" si="6"/>
        <v>4.5600000000000005</v>
      </c>
      <c r="K48" s="5"/>
      <c r="L48" s="6">
        <f t="shared" si="7"/>
        <v>12.380000000000003</v>
      </c>
      <c r="M48" s="6">
        <f t="shared" si="8"/>
        <v>24.760000000000005</v>
      </c>
    </row>
    <row r="49" spans="1:13" s="2" customFormat="1" ht="30">
      <c r="A49" s="5"/>
      <c r="B49" s="5">
        <v>2</v>
      </c>
      <c r="C49" s="2" t="s">
        <v>402</v>
      </c>
      <c r="D49" s="5">
        <v>5</v>
      </c>
      <c r="E49" s="6">
        <f t="shared" si="14"/>
        <v>5</v>
      </c>
      <c r="F49" s="2">
        <v>29</v>
      </c>
      <c r="G49" s="5">
        <v>0.4</v>
      </c>
      <c r="H49" s="6">
        <f t="shared" si="5"/>
        <v>23.200000000000003</v>
      </c>
      <c r="I49" s="5">
        <v>0.3</v>
      </c>
      <c r="J49" s="6">
        <f t="shared" si="6"/>
        <v>6.960000000000001</v>
      </c>
      <c r="K49" s="5"/>
      <c r="L49" s="6">
        <f t="shared" si="7"/>
        <v>17.580000000000002</v>
      </c>
      <c r="M49" s="6">
        <f t="shared" si="8"/>
        <v>35.160000000000004</v>
      </c>
    </row>
    <row r="50" spans="1:13" s="2" customFormat="1" ht="30">
      <c r="A50" s="5"/>
      <c r="B50" s="5">
        <v>2</v>
      </c>
      <c r="C50" s="2" t="s">
        <v>401</v>
      </c>
      <c r="D50" s="5">
        <v>8</v>
      </c>
      <c r="E50" s="6">
        <f t="shared" si="14"/>
        <v>8</v>
      </c>
      <c r="F50" s="2">
        <v>32</v>
      </c>
      <c r="G50" s="5">
        <v>0.4</v>
      </c>
      <c r="H50" s="6">
        <f t="shared" si="5"/>
        <v>25.6</v>
      </c>
      <c r="I50" s="5">
        <v>0.3</v>
      </c>
      <c r="J50" s="6">
        <f t="shared" si="6"/>
        <v>7.68</v>
      </c>
      <c r="K50" s="5"/>
      <c r="L50" s="6">
        <f t="shared" si="7"/>
        <v>20.64</v>
      </c>
      <c r="M50" s="6">
        <f t="shared" si="8"/>
        <v>41.28</v>
      </c>
    </row>
    <row r="51" spans="1:13" s="2" customFormat="1" ht="30">
      <c r="A51" s="5"/>
      <c r="B51" s="5">
        <v>2</v>
      </c>
      <c r="C51" s="2" t="s">
        <v>400</v>
      </c>
      <c r="D51" s="5">
        <v>13</v>
      </c>
      <c r="E51" s="6">
        <f t="shared" si="14"/>
        <v>13</v>
      </c>
      <c r="F51" s="2">
        <v>55</v>
      </c>
      <c r="G51" s="5">
        <v>0.4</v>
      </c>
      <c r="H51" s="6">
        <f t="shared" si="5"/>
        <v>44</v>
      </c>
      <c r="I51" s="5">
        <v>0.3</v>
      </c>
      <c r="J51" s="6">
        <f t="shared" si="6"/>
        <v>13.2</v>
      </c>
      <c r="K51" s="5"/>
      <c r="L51" s="6">
        <f t="shared" si="7"/>
        <v>35.1</v>
      </c>
      <c r="M51" s="6">
        <f t="shared" si="8"/>
        <v>70.2</v>
      </c>
    </row>
    <row r="52" spans="1:13" s="2" customFormat="1" ht="30">
      <c r="A52" s="5"/>
      <c r="B52" s="5">
        <v>2</v>
      </c>
      <c r="C52" s="2" t="s">
        <v>399</v>
      </c>
      <c r="D52" s="5">
        <v>25</v>
      </c>
      <c r="E52" s="6">
        <f t="shared" si="14"/>
        <v>25</v>
      </c>
      <c r="F52" s="2">
        <v>110</v>
      </c>
      <c r="G52" s="5">
        <v>0.4</v>
      </c>
      <c r="H52" s="6">
        <f>B52*(F52*G52)</f>
        <v>88</v>
      </c>
      <c r="I52" s="5">
        <v>0.3</v>
      </c>
      <c r="J52" s="6">
        <f>(H52*I52)</f>
        <v>26.4</v>
      </c>
      <c r="K52" s="5"/>
      <c r="L52" s="6">
        <f>(B52*K52+E52+H52+J52)/B52</f>
        <v>69.7</v>
      </c>
      <c r="M52" s="6">
        <f>L52*B52</f>
        <v>139.4</v>
      </c>
    </row>
    <row r="53" spans="1:13" s="2" customFormat="1" ht="30">
      <c r="A53" s="5"/>
      <c r="B53" s="5">
        <v>2</v>
      </c>
      <c r="C53" s="2" t="s">
        <v>20</v>
      </c>
      <c r="D53" s="5">
        <v>30</v>
      </c>
      <c r="E53" s="6">
        <f t="shared" si="14"/>
        <v>30</v>
      </c>
      <c r="F53" s="2">
        <v>159</v>
      </c>
      <c r="G53" s="5">
        <v>0.4</v>
      </c>
      <c r="H53" s="6">
        <f>B53*(F53*G53)</f>
        <v>127.2</v>
      </c>
      <c r="I53" s="5">
        <v>0.3</v>
      </c>
      <c r="J53" s="6">
        <f>(H53*I53)</f>
        <v>38.16</v>
      </c>
      <c r="K53" s="5"/>
      <c r="L53" s="6">
        <f>(B53*K53+E53+H53+J53)/B53</f>
        <v>97.67999999999999</v>
      </c>
      <c r="M53" s="6">
        <f>L53*B53</f>
        <v>195.35999999999999</v>
      </c>
    </row>
    <row r="54" spans="1:13" s="2" customFormat="1" ht="15">
      <c r="A54" s="5"/>
      <c r="B54" s="5"/>
      <c r="D54" s="5"/>
      <c r="E54" s="6"/>
      <c r="G54" s="5"/>
      <c r="H54" s="6"/>
      <c r="I54" s="5"/>
      <c r="J54" s="6"/>
      <c r="K54" s="5"/>
      <c r="L54" s="6"/>
      <c r="M54" s="6"/>
    </row>
    <row r="55" spans="1:13" s="2" customFormat="1" ht="30">
      <c r="A55" s="5"/>
      <c r="B55" s="5">
        <v>2</v>
      </c>
      <c r="C55" s="2" t="s">
        <v>85</v>
      </c>
      <c r="D55" s="5">
        <v>22</v>
      </c>
      <c r="E55" s="6">
        <f aca="true" t="shared" si="15" ref="E55:E61">B55*(D55*0.3)</f>
        <v>13.2</v>
      </c>
      <c r="F55" s="2">
        <v>101</v>
      </c>
      <c r="G55" s="5">
        <v>0.4</v>
      </c>
      <c r="H55" s="6">
        <f>B55*(F55*G55)</f>
        <v>80.80000000000001</v>
      </c>
      <c r="I55" s="5">
        <v>0.3</v>
      </c>
      <c r="J55" s="6">
        <f aca="true" t="shared" si="16" ref="J55:J65">(H55*I55)</f>
        <v>24.240000000000002</v>
      </c>
      <c r="K55" s="5"/>
      <c r="L55" s="6">
        <f>(B55*K55+E55+H55+J55)/B55</f>
        <v>59.120000000000005</v>
      </c>
      <c r="M55" s="6">
        <f>L55*B55</f>
        <v>118.24000000000001</v>
      </c>
    </row>
    <row r="56" spans="1:13" s="2" customFormat="1" ht="30">
      <c r="A56" s="5"/>
      <c r="B56" s="5">
        <v>2</v>
      </c>
      <c r="C56" s="2" t="s">
        <v>86</v>
      </c>
      <c r="D56" s="5">
        <v>36</v>
      </c>
      <c r="E56" s="6">
        <f t="shared" si="15"/>
        <v>21.599999999999998</v>
      </c>
      <c r="F56" s="2">
        <v>136</v>
      </c>
      <c r="G56" s="5">
        <v>0.4</v>
      </c>
      <c r="H56" s="6">
        <f t="shared" si="5"/>
        <v>108.80000000000001</v>
      </c>
      <c r="I56" s="5">
        <v>0.3</v>
      </c>
      <c r="J56" s="6">
        <f t="shared" si="16"/>
        <v>32.64</v>
      </c>
      <c r="K56" s="5"/>
      <c r="L56" s="6">
        <f t="shared" si="7"/>
        <v>81.52000000000001</v>
      </c>
      <c r="M56" s="6">
        <f t="shared" si="8"/>
        <v>163.04000000000002</v>
      </c>
    </row>
    <row r="57" spans="1:13" s="2" customFormat="1" ht="30">
      <c r="A57" s="5"/>
      <c r="B57" s="5">
        <v>2</v>
      </c>
      <c r="C57" s="2" t="s">
        <v>307</v>
      </c>
      <c r="D57" s="5">
        <v>44</v>
      </c>
      <c r="E57" s="6">
        <f t="shared" si="15"/>
        <v>26.4</v>
      </c>
      <c r="F57" s="2">
        <v>162</v>
      </c>
      <c r="G57" s="5">
        <v>0.4</v>
      </c>
      <c r="H57" s="6">
        <f aca="true" t="shared" si="17" ref="H57:H65">B57*(F57*G57)</f>
        <v>129.6</v>
      </c>
      <c r="I57" s="5">
        <v>0.3</v>
      </c>
      <c r="J57" s="6">
        <f t="shared" si="16"/>
        <v>38.879999999999995</v>
      </c>
      <c r="K57" s="5"/>
      <c r="L57" s="6">
        <f aca="true" t="shared" si="18" ref="L57:L65">(B57*K57+E57+H57+J57)/B57</f>
        <v>97.44</v>
      </c>
      <c r="M57" s="6">
        <f aca="true" t="shared" si="19" ref="M57:M65">L57*B57</f>
        <v>194.88</v>
      </c>
    </row>
    <row r="58" spans="1:13" s="2" customFormat="1" ht="30">
      <c r="A58" s="5"/>
      <c r="B58" s="5">
        <v>2</v>
      </c>
      <c r="C58" s="2" t="s">
        <v>57</v>
      </c>
      <c r="D58" s="5">
        <v>68</v>
      </c>
      <c r="E58" s="6">
        <f t="shared" si="15"/>
        <v>40.8</v>
      </c>
      <c r="F58" s="2">
        <v>243</v>
      </c>
      <c r="G58" s="5">
        <v>0.4</v>
      </c>
      <c r="H58" s="6">
        <f t="shared" si="17"/>
        <v>194.4</v>
      </c>
      <c r="I58" s="5">
        <v>0.3</v>
      </c>
      <c r="J58" s="6">
        <f t="shared" si="16"/>
        <v>58.32</v>
      </c>
      <c r="K58" s="5"/>
      <c r="L58" s="6">
        <f t="shared" si="18"/>
        <v>146.76</v>
      </c>
      <c r="M58" s="6">
        <f t="shared" si="19"/>
        <v>293.52</v>
      </c>
    </row>
    <row r="59" spans="1:13" s="2" customFormat="1" ht="30">
      <c r="A59" s="5"/>
      <c r="B59" s="5">
        <v>2</v>
      </c>
      <c r="C59" s="2" t="s">
        <v>308</v>
      </c>
      <c r="D59" s="5">
        <v>117</v>
      </c>
      <c r="E59" s="6">
        <f t="shared" si="15"/>
        <v>70.2</v>
      </c>
      <c r="F59" s="2">
        <v>389</v>
      </c>
      <c r="G59" s="5">
        <v>0.4</v>
      </c>
      <c r="H59" s="6">
        <f t="shared" si="17"/>
        <v>311.20000000000005</v>
      </c>
      <c r="I59" s="5">
        <v>0.3</v>
      </c>
      <c r="J59" s="6">
        <f t="shared" si="16"/>
        <v>93.36000000000001</v>
      </c>
      <c r="K59" s="5"/>
      <c r="L59" s="6">
        <f t="shared" si="18"/>
        <v>237.38000000000002</v>
      </c>
      <c r="M59" s="6">
        <f t="shared" si="19"/>
        <v>474.76000000000005</v>
      </c>
    </row>
    <row r="60" spans="1:13" s="2" customFormat="1" ht="30">
      <c r="A60" s="5"/>
      <c r="B60" s="5">
        <v>2</v>
      </c>
      <c r="C60" s="2" t="s">
        <v>309</v>
      </c>
      <c r="D60" s="5">
        <v>147</v>
      </c>
      <c r="E60" s="6">
        <f t="shared" si="15"/>
        <v>88.2</v>
      </c>
      <c r="F60" s="2">
        <v>475</v>
      </c>
      <c r="G60" s="5">
        <v>0.4</v>
      </c>
      <c r="H60" s="6">
        <f t="shared" si="17"/>
        <v>380</v>
      </c>
      <c r="I60" s="5">
        <v>0.3</v>
      </c>
      <c r="J60" s="6">
        <f t="shared" si="16"/>
        <v>114</v>
      </c>
      <c r="K60" s="5"/>
      <c r="L60" s="6">
        <f t="shared" si="18"/>
        <v>291.1</v>
      </c>
      <c r="M60" s="6">
        <f t="shared" si="19"/>
        <v>582.2</v>
      </c>
    </row>
    <row r="61" spans="1:13" s="2" customFormat="1" ht="30">
      <c r="A61" s="5"/>
      <c r="B61" s="5">
        <v>2</v>
      </c>
      <c r="C61" s="2" t="s">
        <v>102</v>
      </c>
      <c r="D61" s="5">
        <v>246</v>
      </c>
      <c r="E61" s="6">
        <f t="shared" si="15"/>
        <v>147.6</v>
      </c>
      <c r="F61" s="2">
        <v>796</v>
      </c>
      <c r="G61" s="5">
        <v>0.4</v>
      </c>
      <c r="H61" s="6">
        <f t="shared" si="17"/>
        <v>636.8000000000001</v>
      </c>
      <c r="I61" s="5">
        <v>0.3</v>
      </c>
      <c r="J61" s="6">
        <f t="shared" si="16"/>
        <v>191.04000000000002</v>
      </c>
      <c r="K61" s="5"/>
      <c r="L61" s="6">
        <f t="shared" si="18"/>
        <v>487.72</v>
      </c>
      <c r="M61" s="6">
        <f t="shared" si="19"/>
        <v>975.44</v>
      </c>
    </row>
    <row r="62" spans="1:13" s="2" customFormat="1" ht="30">
      <c r="A62" s="5"/>
      <c r="B62" s="5">
        <v>2</v>
      </c>
      <c r="C62" s="2" t="s">
        <v>328</v>
      </c>
      <c r="D62" s="5">
        <v>425</v>
      </c>
      <c r="E62" s="6">
        <f>B62*(D62*0.2)</f>
        <v>170</v>
      </c>
      <c r="F62" s="2">
        <v>1483</v>
      </c>
      <c r="G62" s="5">
        <v>0.4</v>
      </c>
      <c r="H62" s="6">
        <f t="shared" si="17"/>
        <v>1186.4</v>
      </c>
      <c r="I62" s="5">
        <v>0.3</v>
      </c>
      <c r="J62" s="6">
        <f t="shared" si="16"/>
        <v>355.92</v>
      </c>
      <c r="K62" s="5"/>
      <c r="L62" s="6">
        <f t="shared" si="18"/>
        <v>856.1600000000001</v>
      </c>
      <c r="M62" s="6">
        <f t="shared" si="19"/>
        <v>1712.3200000000002</v>
      </c>
    </row>
    <row r="63" spans="1:13" s="2" customFormat="1" ht="30">
      <c r="A63" s="5"/>
      <c r="B63" s="5">
        <v>2</v>
      </c>
      <c r="C63" s="2" t="s">
        <v>329</v>
      </c>
      <c r="D63" s="5">
        <v>568</v>
      </c>
      <c r="E63" s="6">
        <f>B63*(D63*0.2)</f>
        <v>227.20000000000002</v>
      </c>
      <c r="F63" s="2">
        <v>1751</v>
      </c>
      <c r="G63" s="5">
        <v>0.4</v>
      </c>
      <c r="H63" s="6">
        <f t="shared" si="17"/>
        <v>1400.8000000000002</v>
      </c>
      <c r="I63" s="5">
        <v>0.3</v>
      </c>
      <c r="J63" s="6">
        <f t="shared" si="16"/>
        <v>420.24000000000007</v>
      </c>
      <c r="K63" s="5"/>
      <c r="L63" s="6">
        <f t="shared" si="18"/>
        <v>1024.1200000000001</v>
      </c>
      <c r="M63" s="6">
        <f t="shared" si="19"/>
        <v>2048.2400000000002</v>
      </c>
    </row>
    <row r="64" spans="1:13" s="2" customFormat="1" ht="30">
      <c r="A64" s="5"/>
      <c r="B64" s="5">
        <v>2</v>
      </c>
      <c r="C64" s="2" t="s">
        <v>330</v>
      </c>
      <c r="D64" s="5">
        <v>790</v>
      </c>
      <c r="E64" s="6">
        <f>B64*(D64*0.2)</f>
        <v>316</v>
      </c>
      <c r="F64" s="2">
        <v>4622</v>
      </c>
      <c r="G64" s="5">
        <v>0.4</v>
      </c>
      <c r="H64" s="6">
        <f t="shared" si="17"/>
        <v>3697.6000000000004</v>
      </c>
      <c r="I64" s="5">
        <v>0.3</v>
      </c>
      <c r="J64" s="6">
        <f t="shared" si="16"/>
        <v>1109.28</v>
      </c>
      <c r="K64" s="5"/>
      <c r="L64" s="6">
        <f t="shared" si="18"/>
        <v>2561.44</v>
      </c>
      <c r="M64" s="6">
        <f t="shared" si="19"/>
        <v>5122.88</v>
      </c>
    </row>
    <row r="65" spans="1:13" s="2" customFormat="1" ht="30">
      <c r="A65" s="5"/>
      <c r="B65" s="5">
        <v>2</v>
      </c>
      <c r="C65" s="2" t="s">
        <v>331</v>
      </c>
      <c r="D65" s="5">
        <v>1035</v>
      </c>
      <c r="E65" s="6">
        <f>B65*(D65*0.2)</f>
        <v>414</v>
      </c>
      <c r="F65" s="2">
        <v>6113</v>
      </c>
      <c r="G65" s="5">
        <v>0.4</v>
      </c>
      <c r="H65" s="6">
        <f t="shared" si="17"/>
        <v>4890.400000000001</v>
      </c>
      <c r="I65" s="5">
        <v>0.3</v>
      </c>
      <c r="J65" s="6">
        <f t="shared" si="16"/>
        <v>1467.1200000000001</v>
      </c>
      <c r="K65" s="5"/>
      <c r="L65" s="6">
        <f t="shared" si="18"/>
        <v>3385.76</v>
      </c>
      <c r="M65" s="6">
        <f t="shared" si="19"/>
        <v>6771.52</v>
      </c>
    </row>
    <row r="66" spans="1:13" s="2" customFormat="1" ht="15">
      <c r="A66" s="5"/>
      <c r="B66" s="5"/>
      <c r="D66" s="5"/>
      <c r="E66" s="6"/>
      <c r="G66" s="5"/>
      <c r="H66" s="6"/>
      <c r="I66" s="5"/>
      <c r="J66" s="6"/>
      <c r="K66" s="5"/>
      <c r="L66" s="6"/>
      <c r="M66" s="6"/>
    </row>
    <row r="67" spans="1:13" s="2" customFormat="1" ht="15.75">
      <c r="A67" s="5"/>
      <c r="B67" s="5"/>
      <c r="C67" s="7" t="s">
        <v>484</v>
      </c>
      <c r="D67" s="5"/>
      <c r="E67" s="6"/>
      <c r="G67" s="5"/>
      <c r="H67" s="6"/>
      <c r="I67" s="5"/>
      <c r="J67" s="6"/>
      <c r="K67" s="5"/>
      <c r="L67" s="6"/>
      <c r="M67" s="6"/>
    </row>
    <row r="68" spans="1:13" s="2" customFormat="1" ht="30">
      <c r="A68" s="5"/>
      <c r="B68" s="5">
        <v>2</v>
      </c>
      <c r="C68" s="2" t="s">
        <v>310</v>
      </c>
      <c r="D68" s="5">
        <v>10</v>
      </c>
      <c r="E68" s="6">
        <f aca="true" t="shared" si="20" ref="E68:E76">B68*(D68*0.3)</f>
        <v>6</v>
      </c>
      <c r="F68" s="2">
        <v>170</v>
      </c>
      <c r="G68" s="5">
        <v>0.4</v>
      </c>
      <c r="H68" s="6">
        <f aca="true" t="shared" si="21" ref="H68:H76">B68*(F68*G68)</f>
        <v>136</v>
      </c>
      <c r="I68" s="5">
        <v>0.3</v>
      </c>
      <c r="J68" s="6">
        <f aca="true" t="shared" si="22" ref="J68:J76">(H68*I68)</f>
        <v>40.8</v>
      </c>
      <c r="K68" s="5"/>
      <c r="L68" s="6">
        <f aca="true" t="shared" si="23" ref="L68:L76">(B68*K68+E68+H68+J68)/B68</f>
        <v>91.4</v>
      </c>
      <c r="M68" s="6">
        <f aca="true" t="shared" si="24" ref="M68:M76">L68*B68</f>
        <v>182.8</v>
      </c>
    </row>
    <row r="69" spans="1:13" s="2" customFormat="1" ht="30.75" customHeight="1">
      <c r="A69" s="5"/>
      <c r="B69" s="5">
        <v>2</v>
      </c>
      <c r="C69" s="2" t="s">
        <v>311</v>
      </c>
      <c r="D69" s="5">
        <v>12</v>
      </c>
      <c r="E69" s="6">
        <f t="shared" si="20"/>
        <v>7.199999999999999</v>
      </c>
      <c r="F69" s="2">
        <v>184</v>
      </c>
      <c r="G69" s="5">
        <v>0.4</v>
      </c>
      <c r="H69" s="6">
        <f t="shared" si="21"/>
        <v>147.20000000000002</v>
      </c>
      <c r="I69" s="5">
        <v>0.3</v>
      </c>
      <c r="J69" s="6">
        <f t="shared" si="22"/>
        <v>44.160000000000004</v>
      </c>
      <c r="K69" s="5"/>
      <c r="L69" s="6">
        <f t="shared" si="23"/>
        <v>99.28</v>
      </c>
      <c r="M69" s="6">
        <f t="shared" si="24"/>
        <v>198.56</v>
      </c>
    </row>
    <row r="70" spans="1:13" s="2" customFormat="1" ht="30">
      <c r="A70" s="5"/>
      <c r="B70" s="5">
        <v>2</v>
      </c>
      <c r="C70" s="2" t="s">
        <v>312</v>
      </c>
      <c r="D70" s="5">
        <v>13</v>
      </c>
      <c r="E70" s="6">
        <f t="shared" si="20"/>
        <v>7.8</v>
      </c>
      <c r="F70" s="2">
        <v>200</v>
      </c>
      <c r="G70" s="5">
        <v>0.4</v>
      </c>
      <c r="H70" s="6">
        <f t="shared" si="21"/>
        <v>160</v>
      </c>
      <c r="I70" s="5">
        <v>0.3</v>
      </c>
      <c r="J70" s="6">
        <f t="shared" si="22"/>
        <v>48</v>
      </c>
      <c r="K70" s="5"/>
      <c r="L70" s="6">
        <f t="shared" si="23"/>
        <v>107.9</v>
      </c>
      <c r="M70" s="6">
        <f t="shared" si="24"/>
        <v>215.8</v>
      </c>
    </row>
    <row r="71" spans="1:13" s="2" customFormat="1" ht="30">
      <c r="A71" s="5"/>
      <c r="B71" s="5">
        <v>2</v>
      </c>
      <c r="C71" s="2" t="s">
        <v>313</v>
      </c>
      <c r="D71" s="5">
        <v>21</v>
      </c>
      <c r="E71" s="6">
        <f t="shared" si="20"/>
        <v>12.6</v>
      </c>
      <c r="F71" s="2">
        <v>268</v>
      </c>
      <c r="G71" s="5">
        <v>0.4</v>
      </c>
      <c r="H71" s="6">
        <f t="shared" si="21"/>
        <v>214.4</v>
      </c>
      <c r="I71" s="5">
        <v>0.3</v>
      </c>
      <c r="J71" s="6">
        <f t="shared" si="22"/>
        <v>64.32</v>
      </c>
      <c r="K71" s="5"/>
      <c r="L71" s="6">
        <f t="shared" si="23"/>
        <v>145.66</v>
      </c>
      <c r="M71" s="6">
        <f t="shared" si="24"/>
        <v>291.32</v>
      </c>
    </row>
    <row r="72" spans="1:13" s="2" customFormat="1" ht="30">
      <c r="A72" s="5"/>
      <c r="B72" s="5">
        <v>2</v>
      </c>
      <c r="C72" s="2" t="s">
        <v>209</v>
      </c>
      <c r="D72" s="5">
        <v>27</v>
      </c>
      <c r="E72" s="6">
        <f t="shared" si="20"/>
        <v>16.2</v>
      </c>
      <c r="F72" s="2">
        <v>324</v>
      </c>
      <c r="G72" s="5">
        <v>0.4</v>
      </c>
      <c r="H72" s="6">
        <f t="shared" si="21"/>
        <v>259.2</v>
      </c>
      <c r="I72" s="5">
        <v>0.3</v>
      </c>
      <c r="J72" s="6">
        <f t="shared" si="22"/>
        <v>77.75999999999999</v>
      </c>
      <c r="K72" s="5"/>
      <c r="L72" s="6">
        <f t="shared" si="23"/>
        <v>176.57999999999998</v>
      </c>
      <c r="M72" s="6">
        <f t="shared" si="24"/>
        <v>353.15999999999997</v>
      </c>
    </row>
    <row r="73" spans="1:13" s="2" customFormat="1" ht="30">
      <c r="A73" s="5"/>
      <c r="B73" s="5">
        <v>2</v>
      </c>
      <c r="C73" s="2" t="s">
        <v>210</v>
      </c>
      <c r="D73" s="5">
        <v>32</v>
      </c>
      <c r="E73" s="6">
        <f t="shared" si="20"/>
        <v>19.2</v>
      </c>
      <c r="F73" s="2">
        <v>327</v>
      </c>
      <c r="G73" s="5">
        <v>0.4</v>
      </c>
      <c r="H73" s="6">
        <f t="shared" si="21"/>
        <v>261.6</v>
      </c>
      <c r="I73" s="5">
        <v>0.3</v>
      </c>
      <c r="J73" s="6">
        <f t="shared" si="22"/>
        <v>78.48</v>
      </c>
      <c r="K73" s="5"/>
      <c r="L73" s="6">
        <f t="shared" si="23"/>
        <v>179.64000000000001</v>
      </c>
      <c r="M73" s="6">
        <f t="shared" si="24"/>
        <v>359.28000000000003</v>
      </c>
    </row>
    <row r="74" spans="1:13" s="2" customFormat="1" ht="30">
      <c r="A74" s="5"/>
      <c r="B74" s="5">
        <v>2</v>
      </c>
      <c r="C74" s="2" t="s">
        <v>332</v>
      </c>
      <c r="D74" s="5">
        <v>52</v>
      </c>
      <c r="E74" s="6">
        <f t="shared" si="20"/>
        <v>31.2</v>
      </c>
      <c r="F74" s="2">
        <v>892</v>
      </c>
      <c r="G74" s="5">
        <v>0.4</v>
      </c>
      <c r="H74" s="6">
        <f t="shared" si="21"/>
        <v>713.6</v>
      </c>
      <c r="I74" s="5">
        <v>0.3</v>
      </c>
      <c r="J74" s="6">
        <f t="shared" si="22"/>
        <v>214.08</v>
      </c>
      <c r="K74" s="5"/>
      <c r="L74" s="6">
        <f t="shared" si="23"/>
        <v>479.44000000000005</v>
      </c>
      <c r="M74" s="6">
        <f t="shared" si="24"/>
        <v>958.8800000000001</v>
      </c>
    </row>
    <row r="75" spans="1:13" s="2" customFormat="1" ht="30">
      <c r="A75" s="5"/>
      <c r="B75" s="5">
        <v>2</v>
      </c>
      <c r="C75" s="2" t="s">
        <v>179</v>
      </c>
      <c r="D75" s="5">
        <v>103</v>
      </c>
      <c r="E75" s="6">
        <f t="shared" si="20"/>
        <v>61.8</v>
      </c>
      <c r="F75" s="2">
        <v>1192</v>
      </c>
      <c r="G75" s="5">
        <v>0.4</v>
      </c>
      <c r="H75" s="6">
        <f t="shared" si="21"/>
        <v>953.6</v>
      </c>
      <c r="I75" s="5">
        <v>0.3</v>
      </c>
      <c r="J75" s="6">
        <f t="shared" si="22"/>
        <v>286.08</v>
      </c>
      <c r="K75" s="5"/>
      <c r="L75" s="6">
        <f t="shared" si="23"/>
        <v>650.74</v>
      </c>
      <c r="M75" s="6">
        <f t="shared" si="24"/>
        <v>1301.48</v>
      </c>
    </row>
    <row r="76" spans="1:13" s="2" customFormat="1" ht="30.75" customHeight="1">
      <c r="A76" s="5"/>
      <c r="B76" s="5">
        <v>2</v>
      </c>
      <c r="C76" s="2" t="s">
        <v>180</v>
      </c>
      <c r="D76" s="5">
        <v>122</v>
      </c>
      <c r="E76" s="6">
        <f t="shared" si="20"/>
        <v>73.2</v>
      </c>
      <c r="F76" s="2">
        <v>1637</v>
      </c>
      <c r="G76" s="5">
        <v>0.4</v>
      </c>
      <c r="H76" s="6">
        <f t="shared" si="21"/>
        <v>1309.6000000000001</v>
      </c>
      <c r="I76" s="5">
        <v>0.3</v>
      </c>
      <c r="J76" s="6">
        <f t="shared" si="22"/>
        <v>392.88000000000005</v>
      </c>
      <c r="K76" s="5"/>
      <c r="L76" s="6">
        <f t="shared" si="23"/>
        <v>887.8400000000001</v>
      </c>
      <c r="M76" s="6">
        <f t="shared" si="24"/>
        <v>1775.6800000000003</v>
      </c>
    </row>
    <row r="77" spans="1:13" s="2" customFormat="1" ht="15">
      <c r="A77" s="5"/>
      <c r="B77" s="5"/>
      <c r="D77" s="5"/>
      <c r="E77" s="6"/>
      <c r="G77" s="5"/>
      <c r="H77" s="6"/>
      <c r="I77" s="5"/>
      <c r="J77" s="6"/>
      <c r="K77" s="5"/>
      <c r="L77" s="6"/>
      <c r="M77" s="6"/>
    </row>
    <row r="78" spans="1:13" s="2" customFormat="1" ht="15">
      <c r="A78" s="5"/>
      <c r="B78" s="5"/>
      <c r="D78" s="5"/>
      <c r="E78" s="6"/>
      <c r="G78" s="5"/>
      <c r="H78" s="6"/>
      <c r="I78" s="5"/>
      <c r="J78" s="6"/>
      <c r="K78" s="5"/>
      <c r="L78" s="6"/>
      <c r="M78" s="6"/>
    </row>
    <row r="79" spans="1:13" s="2" customFormat="1" ht="15.75">
      <c r="A79" s="5"/>
      <c r="B79" s="5"/>
      <c r="C79" s="7" t="s">
        <v>485</v>
      </c>
      <c r="D79" s="5"/>
      <c r="E79" s="6"/>
      <c r="G79" s="5"/>
      <c r="H79" s="6"/>
      <c r="I79" s="5"/>
      <c r="J79" s="6"/>
      <c r="K79" s="5"/>
      <c r="L79" s="6"/>
      <c r="M79" s="6"/>
    </row>
    <row r="80" spans="1:13" s="2" customFormat="1" ht="43.5" customHeight="1">
      <c r="A80" s="5"/>
      <c r="B80" s="5">
        <v>1</v>
      </c>
      <c r="C80" s="2" t="s">
        <v>537</v>
      </c>
      <c r="D80" s="5">
        <v>11</v>
      </c>
      <c r="E80" s="6">
        <f>B80*(D80*0.3)</f>
        <v>3.3</v>
      </c>
      <c r="F80" s="2">
        <v>253</v>
      </c>
      <c r="G80" s="5">
        <v>0.32</v>
      </c>
      <c r="H80" s="6">
        <f>B80*(F80*G80)</f>
        <v>80.96000000000001</v>
      </c>
      <c r="I80" s="5">
        <v>0.3</v>
      </c>
      <c r="J80" s="6">
        <f>(H80*I80)</f>
        <v>24.288</v>
      </c>
      <c r="K80" s="5"/>
      <c r="L80" s="6">
        <f>(B80*K80+E80+H80+J80)/B80</f>
        <v>108.548</v>
      </c>
      <c r="M80" s="6">
        <f>L80*B80</f>
        <v>108.548</v>
      </c>
    </row>
    <row r="81" spans="1:13" s="2" customFormat="1" ht="46.5" customHeight="1">
      <c r="A81" s="5"/>
      <c r="B81" s="5">
        <v>1</v>
      </c>
      <c r="C81" s="2" t="s">
        <v>538</v>
      </c>
      <c r="D81" s="5">
        <v>14</v>
      </c>
      <c r="E81" s="6">
        <f aca="true" t="shared" si="25" ref="E81:E88">B81*(D81*0.5)</f>
        <v>7</v>
      </c>
      <c r="F81" s="2">
        <v>297</v>
      </c>
      <c r="G81" s="5">
        <v>0.32</v>
      </c>
      <c r="H81" s="6">
        <f>B81*(F81*G81)</f>
        <v>95.04</v>
      </c>
      <c r="I81" s="5">
        <v>0.3</v>
      </c>
      <c r="J81" s="6">
        <f>(H81*I81)</f>
        <v>28.512</v>
      </c>
      <c r="K81" s="5"/>
      <c r="L81" s="6">
        <f>(B81*K81+E81+H81+J81)/B81</f>
        <v>130.55200000000002</v>
      </c>
      <c r="M81" s="6">
        <f>L81*B81</f>
        <v>130.55200000000002</v>
      </c>
    </row>
    <row r="82" spans="1:13" s="2" customFormat="1" ht="45" customHeight="1">
      <c r="A82" s="5"/>
      <c r="B82" s="5">
        <v>1</v>
      </c>
      <c r="C82" s="2" t="s">
        <v>539</v>
      </c>
      <c r="D82" s="5">
        <v>15</v>
      </c>
      <c r="E82" s="6">
        <f t="shared" si="25"/>
        <v>7.5</v>
      </c>
      <c r="F82" s="2">
        <v>339</v>
      </c>
      <c r="G82" s="5">
        <v>0.32</v>
      </c>
      <c r="H82" s="6">
        <f aca="true" t="shared" si="26" ref="H82:H88">B82*(F82*G82)</f>
        <v>108.48</v>
      </c>
      <c r="I82" s="5">
        <v>0.3</v>
      </c>
      <c r="J82" s="6">
        <f aca="true" t="shared" si="27" ref="J82:J88">(H82*I82)</f>
        <v>32.544</v>
      </c>
      <c r="K82" s="5"/>
      <c r="L82" s="6">
        <f aca="true" t="shared" si="28" ref="L82:L88">(B82*K82+E82+H82+J82)/B82</f>
        <v>148.524</v>
      </c>
      <c r="M82" s="6">
        <f aca="true" t="shared" si="29" ref="M82:M88">L82*B82</f>
        <v>148.524</v>
      </c>
    </row>
    <row r="83" spans="1:13" s="2" customFormat="1" ht="47.25" customHeight="1">
      <c r="A83" s="5"/>
      <c r="B83" s="5">
        <v>1</v>
      </c>
      <c r="C83" s="2" t="s">
        <v>397</v>
      </c>
      <c r="D83" s="5">
        <v>20</v>
      </c>
      <c r="E83" s="6">
        <f t="shared" si="25"/>
        <v>10</v>
      </c>
      <c r="F83" s="2">
        <v>399</v>
      </c>
      <c r="G83" s="5">
        <v>0.32</v>
      </c>
      <c r="H83" s="6">
        <f t="shared" si="26"/>
        <v>127.68</v>
      </c>
      <c r="I83" s="5">
        <v>0.3</v>
      </c>
      <c r="J83" s="6">
        <f t="shared" si="27"/>
        <v>38.304</v>
      </c>
      <c r="K83" s="5"/>
      <c r="L83" s="6">
        <f t="shared" si="28"/>
        <v>175.984</v>
      </c>
      <c r="M83" s="6">
        <f t="shared" si="29"/>
        <v>175.984</v>
      </c>
    </row>
    <row r="84" spans="1:13" s="2" customFormat="1" ht="44.25" customHeight="1">
      <c r="A84" s="5"/>
      <c r="B84" s="5">
        <v>1</v>
      </c>
      <c r="C84" s="2" t="s">
        <v>6</v>
      </c>
      <c r="D84" s="5">
        <v>25</v>
      </c>
      <c r="E84" s="6">
        <f t="shared" si="25"/>
        <v>12.5</v>
      </c>
      <c r="F84" s="2">
        <v>445</v>
      </c>
      <c r="G84" s="5">
        <v>0.32</v>
      </c>
      <c r="H84" s="6">
        <f t="shared" si="26"/>
        <v>142.4</v>
      </c>
      <c r="I84" s="5">
        <v>0.3</v>
      </c>
      <c r="J84" s="6">
        <f t="shared" si="27"/>
        <v>42.72</v>
      </c>
      <c r="K84" s="5"/>
      <c r="L84" s="6">
        <f t="shared" si="28"/>
        <v>197.62</v>
      </c>
      <c r="M84" s="6">
        <f t="shared" si="29"/>
        <v>197.62</v>
      </c>
    </row>
    <row r="85" spans="1:13" s="2" customFormat="1" ht="43.5" customHeight="1">
      <c r="A85" s="5"/>
      <c r="B85" s="5">
        <v>1</v>
      </c>
      <c r="C85" s="2" t="s">
        <v>398</v>
      </c>
      <c r="D85" s="5">
        <v>30</v>
      </c>
      <c r="E85" s="6">
        <f t="shared" si="25"/>
        <v>15</v>
      </c>
      <c r="F85" s="2">
        <v>492</v>
      </c>
      <c r="G85" s="5">
        <v>0.32</v>
      </c>
      <c r="H85" s="6">
        <f t="shared" si="26"/>
        <v>157.44</v>
      </c>
      <c r="I85" s="5">
        <v>0.3</v>
      </c>
      <c r="J85" s="6">
        <f t="shared" si="27"/>
        <v>47.232</v>
      </c>
      <c r="K85" s="5"/>
      <c r="L85" s="6">
        <f t="shared" si="28"/>
        <v>219.672</v>
      </c>
      <c r="M85" s="6">
        <f t="shared" si="29"/>
        <v>219.672</v>
      </c>
    </row>
    <row r="86" spans="1:13" s="2" customFormat="1" ht="44.25" customHeight="1">
      <c r="A86" s="5"/>
      <c r="B86" s="5">
        <v>1</v>
      </c>
      <c r="C86" s="2" t="s">
        <v>21</v>
      </c>
      <c r="D86" s="5">
        <v>45</v>
      </c>
      <c r="E86" s="6">
        <f t="shared" si="25"/>
        <v>22.5</v>
      </c>
      <c r="F86" s="2">
        <v>912</v>
      </c>
      <c r="G86" s="5">
        <v>0.32</v>
      </c>
      <c r="H86" s="6">
        <f t="shared" si="26"/>
        <v>291.84000000000003</v>
      </c>
      <c r="I86" s="5">
        <v>0.3</v>
      </c>
      <c r="J86" s="6">
        <f t="shared" si="27"/>
        <v>87.552</v>
      </c>
      <c r="K86" s="5"/>
      <c r="L86" s="6">
        <f t="shared" si="28"/>
        <v>401.89200000000005</v>
      </c>
      <c r="M86" s="6">
        <f t="shared" si="29"/>
        <v>401.89200000000005</v>
      </c>
    </row>
    <row r="87" spans="1:13" s="2" customFormat="1" ht="43.5" customHeight="1">
      <c r="A87" s="5"/>
      <c r="B87" s="5">
        <v>1</v>
      </c>
      <c r="C87" s="2" t="s">
        <v>22</v>
      </c>
      <c r="D87" s="5">
        <v>65</v>
      </c>
      <c r="E87" s="6">
        <f t="shared" si="25"/>
        <v>32.5</v>
      </c>
      <c r="F87" s="2">
        <v>1447</v>
      </c>
      <c r="G87" s="5">
        <v>0.32</v>
      </c>
      <c r="H87" s="6">
        <f t="shared" si="26"/>
        <v>463.04</v>
      </c>
      <c r="I87" s="5">
        <v>0.3</v>
      </c>
      <c r="J87" s="6">
        <f t="shared" si="27"/>
        <v>138.912</v>
      </c>
      <c r="K87" s="5"/>
      <c r="L87" s="6">
        <f t="shared" si="28"/>
        <v>634.452</v>
      </c>
      <c r="M87" s="6">
        <f t="shared" si="29"/>
        <v>634.452</v>
      </c>
    </row>
    <row r="88" spans="1:13" s="2" customFormat="1" ht="43.5" customHeight="1">
      <c r="A88" s="5"/>
      <c r="B88" s="5">
        <v>1</v>
      </c>
      <c r="C88" s="2" t="s">
        <v>23</v>
      </c>
      <c r="D88" s="5">
        <v>88</v>
      </c>
      <c r="E88" s="6">
        <f t="shared" si="25"/>
        <v>44</v>
      </c>
      <c r="F88" s="2">
        <v>1820</v>
      </c>
      <c r="G88" s="5">
        <v>0.32</v>
      </c>
      <c r="H88" s="6">
        <f t="shared" si="26"/>
        <v>582.4</v>
      </c>
      <c r="I88" s="5">
        <v>0.3</v>
      </c>
      <c r="J88" s="6">
        <f t="shared" si="27"/>
        <v>174.72</v>
      </c>
      <c r="K88" s="5"/>
      <c r="L88" s="6">
        <f t="shared" si="28"/>
        <v>801.12</v>
      </c>
      <c r="M88" s="6">
        <f t="shared" si="29"/>
        <v>801.12</v>
      </c>
    </row>
    <row r="89" spans="1:13" s="2" customFormat="1" ht="23.25" customHeight="1">
      <c r="A89" s="5"/>
      <c r="B89" s="5"/>
      <c r="D89" s="5"/>
      <c r="E89" s="6"/>
      <c r="G89" s="5"/>
      <c r="H89" s="6"/>
      <c r="I89" s="5"/>
      <c r="J89" s="6"/>
      <c r="K89" s="5"/>
      <c r="L89" s="6"/>
      <c r="M89" s="6"/>
    </row>
    <row r="90" spans="1:13" s="2" customFormat="1" ht="15" customHeight="1">
      <c r="A90" s="5"/>
      <c r="B90" s="5"/>
      <c r="C90" s="7" t="s">
        <v>486</v>
      </c>
      <c r="D90" s="5"/>
      <c r="E90" s="6"/>
      <c r="G90" s="5"/>
      <c r="H90" s="6"/>
      <c r="I90" s="5"/>
      <c r="J90" s="6"/>
      <c r="K90" s="5"/>
      <c r="L90" s="6"/>
      <c r="M90" s="6"/>
    </row>
    <row r="91" spans="1:13" s="2" customFormat="1" ht="45">
      <c r="A91" s="5"/>
      <c r="B91" s="5">
        <v>4</v>
      </c>
      <c r="C91" s="2" t="s">
        <v>348</v>
      </c>
      <c r="D91" s="5">
        <v>11</v>
      </c>
      <c r="E91" s="6">
        <f>B91*(D91*0.3)</f>
        <v>13.2</v>
      </c>
      <c r="F91" s="2">
        <v>246</v>
      </c>
      <c r="G91" s="5">
        <v>0.32</v>
      </c>
      <c r="H91" s="6">
        <f>B91*(F91*G91)</f>
        <v>314.88</v>
      </c>
      <c r="I91" s="5">
        <v>0.3</v>
      </c>
      <c r="J91" s="6">
        <f>(H91*I91)</f>
        <v>94.464</v>
      </c>
      <c r="K91" s="5"/>
      <c r="L91" s="6">
        <f>(B91*K91+E91+H91+J91)/B91</f>
        <v>105.636</v>
      </c>
      <c r="M91" s="6">
        <f>L91*B91</f>
        <v>422.544</v>
      </c>
    </row>
    <row r="92" spans="1:13" s="2" customFormat="1" ht="45">
      <c r="A92" s="5"/>
      <c r="B92" s="5">
        <v>4</v>
      </c>
      <c r="C92" s="2" t="s">
        <v>89</v>
      </c>
      <c r="D92" s="5">
        <v>14</v>
      </c>
      <c r="E92" s="6">
        <f aca="true" t="shared" si="30" ref="E92:E97">B92*(D92*0.4)</f>
        <v>22.400000000000002</v>
      </c>
      <c r="F92" s="2">
        <v>270</v>
      </c>
      <c r="G92" s="5">
        <v>0.32</v>
      </c>
      <c r="H92" s="6">
        <f>B92*(F92*G92)</f>
        <v>345.6</v>
      </c>
      <c r="I92" s="5">
        <v>0.3</v>
      </c>
      <c r="J92" s="6">
        <f>(H92*I92)</f>
        <v>103.68</v>
      </c>
      <c r="K92" s="5"/>
      <c r="L92" s="6">
        <f>(B92*K92+E92+H92+J92)/B92</f>
        <v>117.92</v>
      </c>
      <c r="M92" s="6">
        <f>L92*B92</f>
        <v>471.68</v>
      </c>
    </row>
    <row r="93" spans="1:13" s="2" customFormat="1" ht="45">
      <c r="A93" s="5"/>
      <c r="B93" s="5">
        <v>4</v>
      </c>
      <c r="C93" s="2" t="s">
        <v>90</v>
      </c>
      <c r="D93" s="5">
        <v>15</v>
      </c>
      <c r="E93" s="6">
        <f t="shared" si="30"/>
        <v>24</v>
      </c>
      <c r="F93" s="2">
        <v>350</v>
      </c>
      <c r="G93" s="5">
        <v>0.32</v>
      </c>
      <c r="H93" s="6">
        <f aca="true" t="shared" si="31" ref="H93:H99">B93*(F93*G93)</f>
        <v>448</v>
      </c>
      <c r="I93" s="5">
        <v>0.3</v>
      </c>
      <c r="J93" s="6">
        <f aca="true" t="shared" si="32" ref="J93:J99">(H93*I93)</f>
        <v>134.4</v>
      </c>
      <c r="K93" s="5"/>
      <c r="L93" s="6">
        <f aca="true" t="shared" si="33" ref="L93:L99">(B93*K93+E93+H93+J93)/B93</f>
        <v>151.6</v>
      </c>
      <c r="M93" s="6">
        <f aca="true" t="shared" si="34" ref="M93:M99">L93*B93</f>
        <v>606.4</v>
      </c>
    </row>
    <row r="94" spans="1:13" s="2" customFormat="1" ht="45">
      <c r="A94" s="5"/>
      <c r="B94" s="5">
        <v>4</v>
      </c>
      <c r="C94" s="2" t="s">
        <v>91</v>
      </c>
      <c r="D94" s="5">
        <v>21</v>
      </c>
      <c r="E94" s="6">
        <f t="shared" si="30"/>
        <v>33.6</v>
      </c>
      <c r="F94" s="2">
        <v>396</v>
      </c>
      <c r="G94" s="5">
        <v>0.32</v>
      </c>
      <c r="H94" s="6">
        <f t="shared" si="31"/>
        <v>506.88</v>
      </c>
      <c r="I94" s="5">
        <v>0.3</v>
      </c>
      <c r="J94" s="6">
        <f t="shared" si="32"/>
        <v>152.064</v>
      </c>
      <c r="K94" s="5"/>
      <c r="L94" s="6">
        <f t="shared" si="33"/>
        <v>173.136</v>
      </c>
      <c r="M94" s="6">
        <f t="shared" si="34"/>
        <v>692.544</v>
      </c>
    </row>
    <row r="95" spans="1:13" s="2" customFormat="1" ht="45">
      <c r="A95" s="5"/>
      <c r="B95" s="5">
        <v>4</v>
      </c>
      <c r="C95" s="2" t="s">
        <v>314</v>
      </c>
      <c r="D95" s="5">
        <v>26</v>
      </c>
      <c r="E95" s="6">
        <f t="shared" si="30"/>
        <v>41.6</v>
      </c>
      <c r="F95" s="2">
        <v>476</v>
      </c>
      <c r="G95" s="5">
        <v>0.32</v>
      </c>
      <c r="H95" s="6">
        <f t="shared" si="31"/>
        <v>609.28</v>
      </c>
      <c r="I95" s="5">
        <v>0.3</v>
      </c>
      <c r="J95" s="6">
        <f t="shared" si="32"/>
        <v>182.784</v>
      </c>
      <c r="K95" s="5"/>
      <c r="L95" s="6">
        <f t="shared" si="33"/>
        <v>208.416</v>
      </c>
      <c r="M95" s="6">
        <f t="shared" si="34"/>
        <v>833.664</v>
      </c>
    </row>
    <row r="96" spans="1:13" s="2" customFormat="1" ht="45">
      <c r="A96" s="5"/>
      <c r="B96" s="5">
        <v>4</v>
      </c>
      <c r="C96" s="2" t="s">
        <v>315</v>
      </c>
      <c r="D96" s="5">
        <v>35</v>
      </c>
      <c r="E96" s="6">
        <f t="shared" si="30"/>
        <v>56</v>
      </c>
      <c r="F96" s="2">
        <v>542</v>
      </c>
      <c r="G96" s="5">
        <v>0.32</v>
      </c>
      <c r="H96" s="6">
        <f t="shared" si="31"/>
        <v>693.76</v>
      </c>
      <c r="I96" s="5">
        <v>0.3</v>
      </c>
      <c r="J96" s="6">
        <f t="shared" si="32"/>
        <v>208.128</v>
      </c>
      <c r="K96" s="5"/>
      <c r="L96" s="6">
        <f t="shared" si="33"/>
        <v>239.47199999999998</v>
      </c>
      <c r="M96" s="6">
        <f t="shared" si="34"/>
        <v>957.8879999999999</v>
      </c>
    </row>
    <row r="97" spans="1:13" s="2" customFormat="1" ht="45">
      <c r="A97" s="5"/>
      <c r="B97" s="5">
        <v>4</v>
      </c>
      <c r="C97" s="2" t="s">
        <v>316</v>
      </c>
      <c r="D97" s="5">
        <v>49</v>
      </c>
      <c r="E97" s="6">
        <f t="shared" si="30"/>
        <v>78.4</v>
      </c>
      <c r="F97" s="2">
        <v>988</v>
      </c>
      <c r="G97" s="5">
        <v>0.32</v>
      </c>
      <c r="H97" s="6">
        <f t="shared" si="31"/>
        <v>1264.64</v>
      </c>
      <c r="I97" s="5">
        <v>0.3</v>
      </c>
      <c r="J97" s="6">
        <f t="shared" si="32"/>
        <v>379.392</v>
      </c>
      <c r="K97" s="5"/>
      <c r="L97" s="6">
        <f t="shared" si="33"/>
        <v>430.60800000000006</v>
      </c>
      <c r="M97" s="6">
        <f t="shared" si="34"/>
        <v>1722.4320000000002</v>
      </c>
    </row>
    <row r="98" spans="1:13" s="2" customFormat="1" ht="45">
      <c r="A98" s="5"/>
      <c r="B98" s="5">
        <v>4</v>
      </c>
      <c r="C98" s="2" t="s">
        <v>181</v>
      </c>
      <c r="D98" s="5">
        <v>65</v>
      </c>
      <c r="E98" s="6">
        <f>B98*(D98*0.3)</f>
        <v>78</v>
      </c>
      <c r="F98" s="2">
        <v>1471</v>
      </c>
      <c r="G98" s="5">
        <v>0.32</v>
      </c>
      <c r="H98" s="6">
        <f t="shared" si="31"/>
        <v>1882.88</v>
      </c>
      <c r="I98" s="5">
        <v>0.3</v>
      </c>
      <c r="J98" s="6">
        <f t="shared" si="32"/>
        <v>564.864</v>
      </c>
      <c r="K98" s="5"/>
      <c r="L98" s="6">
        <f t="shared" si="33"/>
        <v>631.436</v>
      </c>
      <c r="M98" s="6">
        <f t="shared" si="34"/>
        <v>2525.744</v>
      </c>
    </row>
    <row r="99" spans="1:13" s="2" customFormat="1" ht="45">
      <c r="A99" s="5"/>
      <c r="B99" s="5">
        <v>4</v>
      </c>
      <c r="C99" s="2" t="s">
        <v>182</v>
      </c>
      <c r="D99" s="5">
        <v>88</v>
      </c>
      <c r="E99" s="6">
        <f>B99*(D99*0.3)</f>
        <v>105.6</v>
      </c>
      <c r="F99" s="2">
        <v>1859</v>
      </c>
      <c r="G99" s="5">
        <v>0.32</v>
      </c>
      <c r="H99" s="6">
        <f t="shared" si="31"/>
        <v>2379.52</v>
      </c>
      <c r="I99" s="5">
        <v>0.3</v>
      </c>
      <c r="J99" s="6">
        <f t="shared" si="32"/>
        <v>713.856</v>
      </c>
      <c r="K99" s="5"/>
      <c r="L99" s="6">
        <f t="shared" si="33"/>
        <v>799.7439999999999</v>
      </c>
      <c r="M99" s="6">
        <f t="shared" si="34"/>
        <v>3198.9759999999997</v>
      </c>
    </row>
    <row r="100" spans="1:13" s="2" customFormat="1" ht="21.75" customHeight="1">
      <c r="A100" s="5"/>
      <c r="B100" s="5"/>
      <c r="D100" s="5"/>
      <c r="E100" s="6"/>
      <c r="G100" s="5"/>
      <c r="H100" s="6"/>
      <c r="I100" s="5"/>
      <c r="J100" s="6"/>
      <c r="K100" s="5"/>
      <c r="L100" s="6"/>
      <c r="M100" s="6"/>
    </row>
    <row r="101" spans="1:13" s="2" customFormat="1" ht="16.5" customHeight="1">
      <c r="A101" s="5"/>
      <c r="B101" s="5"/>
      <c r="C101" s="7" t="s">
        <v>487</v>
      </c>
      <c r="D101" s="5"/>
      <c r="E101" s="6"/>
      <c r="G101" s="5"/>
      <c r="H101" s="6"/>
      <c r="I101" s="5"/>
      <c r="J101" s="6"/>
      <c r="K101" s="5"/>
      <c r="L101" s="6"/>
      <c r="M101" s="6"/>
    </row>
    <row r="102" spans="1:13" s="2" customFormat="1" ht="45.75" customHeight="1">
      <c r="A102" s="5"/>
      <c r="B102" s="5">
        <v>1</v>
      </c>
      <c r="C102" s="2" t="s">
        <v>350</v>
      </c>
      <c r="D102" s="5">
        <v>10</v>
      </c>
      <c r="E102" s="6">
        <f aca="true" t="shared" si="35" ref="E102:E117">B102*(D102*0.5)</f>
        <v>5</v>
      </c>
      <c r="F102" s="2">
        <v>213</v>
      </c>
      <c r="G102" s="5">
        <v>0.32</v>
      </c>
      <c r="H102" s="6">
        <f aca="true" t="shared" si="36" ref="H102:H117">B102*(F102*G102)</f>
        <v>68.16</v>
      </c>
      <c r="I102" s="5">
        <v>0.3</v>
      </c>
      <c r="J102" s="6">
        <f aca="true" t="shared" si="37" ref="J102:J117">(H102*I102)</f>
        <v>20.447999999999997</v>
      </c>
      <c r="K102" s="5"/>
      <c r="L102" s="6">
        <f aca="true" t="shared" si="38" ref="L102:L117">(B102*K102+E102+H102+J102)/B102</f>
        <v>93.60799999999999</v>
      </c>
      <c r="M102" s="6">
        <f aca="true" t="shared" si="39" ref="M102:M117">L102*B102</f>
        <v>93.60799999999999</v>
      </c>
    </row>
    <row r="103" spans="1:13" s="2" customFormat="1" ht="30">
      <c r="A103" s="5"/>
      <c r="B103" s="5">
        <v>1</v>
      </c>
      <c r="C103" s="2" t="s">
        <v>351</v>
      </c>
      <c r="D103" s="5">
        <v>10</v>
      </c>
      <c r="E103" s="6">
        <f t="shared" si="35"/>
        <v>5</v>
      </c>
      <c r="F103" s="2">
        <v>175</v>
      </c>
      <c r="G103" s="5">
        <v>0.28</v>
      </c>
      <c r="H103" s="6">
        <f t="shared" si="36"/>
        <v>49.00000000000001</v>
      </c>
      <c r="I103" s="5">
        <v>0.3</v>
      </c>
      <c r="J103" s="6">
        <f t="shared" si="37"/>
        <v>14.700000000000001</v>
      </c>
      <c r="K103" s="5"/>
      <c r="L103" s="6">
        <f t="shared" si="38"/>
        <v>68.7</v>
      </c>
      <c r="M103" s="6">
        <f t="shared" si="39"/>
        <v>68.7</v>
      </c>
    </row>
    <row r="104" spans="1:13" s="2" customFormat="1" ht="45.75" customHeight="1">
      <c r="A104" s="5"/>
      <c r="B104" s="5">
        <v>1</v>
      </c>
      <c r="C104" s="2" t="s">
        <v>352</v>
      </c>
      <c r="D104" s="5">
        <v>12</v>
      </c>
      <c r="E104" s="6">
        <f t="shared" si="35"/>
        <v>6</v>
      </c>
      <c r="F104" s="2">
        <v>237</v>
      </c>
      <c r="G104" s="5">
        <v>0.32</v>
      </c>
      <c r="H104" s="6">
        <f t="shared" si="36"/>
        <v>75.84</v>
      </c>
      <c r="I104" s="5">
        <v>0.3</v>
      </c>
      <c r="J104" s="6">
        <f t="shared" si="37"/>
        <v>22.752</v>
      </c>
      <c r="K104" s="5"/>
      <c r="L104" s="6">
        <f t="shared" si="38"/>
        <v>104.592</v>
      </c>
      <c r="M104" s="6">
        <f t="shared" si="39"/>
        <v>104.592</v>
      </c>
    </row>
    <row r="105" spans="1:13" s="2" customFormat="1" ht="30">
      <c r="A105" s="5"/>
      <c r="B105" s="5">
        <v>1</v>
      </c>
      <c r="C105" s="2" t="s">
        <v>353</v>
      </c>
      <c r="D105" s="5">
        <v>10</v>
      </c>
      <c r="E105" s="6">
        <f t="shared" si="35"/>
        <v>5</v>
      </c>
      <c r="F105" s="2">
        <v>180</v>
      </c>
      <c r="G105" s="5">
        <v>0.28</v>
      </c>
      <c r="H105" s="6">
        <f t="shared" si="36"/>
        <v>50.400000000000006</v>
      </c>
      <c r="I105" s="5">
        <v>0.3</v>
      </c>
      <c r="J105" s="6">
        <f t="shared" si="37"/>
        <v>15.120000000000001</v>
      </c>
      <c r="K105" s="5"/>
      <c r="L105" s="6">
        <f t="shared" si="38"/>
        <v>70.52000000000001</v>
      </c>
      <c r="M105" s="6">
        <f t="shared" si="39"/>
        <v>70.52000000000001</v>
      </c>
    </row>
    <row r="106" spans="1:13" s="2" customFormat="1" ht="45.75" customHeight="1">
      <c r="A106" s="5"/>
      <c r="B106" s="5">
        <v>1</v>
      </c>
      <c r="C106" s="2" t="s">
        <v>191</v>
      </c>
      <c r="D106" s="5">
        <v>14</v>
      </c>
      <c r="E106" s="6">
        <f t="shared" si="35"/>
        <v>7</v>
      </c>
      <c r="F106" s="2">
        <v>307</v>
      </c>
      <c r="G106" s="5">
        <v>0.32</v>
      </c>
      <c r="H106" s="6">
        <f t="shared" si="36"/>
        <v>98.24000000000001</v>
      </c>
      <c r="I106" s="5">
        <v>0.3</v>
      </c>
      <c r="J106" s="6">
        <f t="shared" si="37"/>
        <v>29.472</v>
      </c>
      <c r="K106" s="5"/>
      <c r="L106" s="6">
        <f t="shared" si="38"/>
        <v>134.71200000000002</v>
      </c>
      <c r="M106" s="6">
        <f t="shared" si="39"/>
        <v>134.71200000000002</v>
      </c>
    </row>
    <row r="107" spans="1:13" s="2" customFormat="1" ht="30">
      <c r="A107" s="5"/>
      <c r="B107" s="5">
        <v>1</v>
      </c>
      <c r="C107" s="2" t="s">
        <v>192</v>
      </c>
      <c r="D107" s="5">
        <v>10</v>
      </c>
      <c r="E107" s="6">
        <f t="shared" si="35"/>
        <v>5</v>
      </c>
      <c r="F107" s="2">
        <v>180</v>
      </c>
      <c r="G107" s="5">
        <v>0.28</v>
      </c>
      <c r="H107" s="6">
        <f t="shared" si="36"/>
        <v>50.400000000000006</v>
      </c>
      <c r="I107" s="5">
        <v>0.3</v>
      </c>
      <c r="J107" s="6">
        <f t="shared" si="37"/>
        <v>15.120000000000001</v>
      </c>
      <c r="K107" s="5"/>
      <c r="L107" s="6">
        <f t="shared" si="38"/>
        <v>70.52000000000001</v>
      </c>
      <c r="M107" s="6">
        <f t="shared" si="39"/>
        <v>70.52000000000001</v>
      </c>
    </row>
    <row r="108" spans="1:13" s="2" customFormat="1" ht="45.75" customHeight="1">
      <c r="A108" s="5"/>
      <c r="B108" s="5">
        <v>1</v>
      </c>
      <c r="C108" s="2" t="s">
        <v>440</v>
      </c>
      <c r="D108" s="5">
        <v>20</v>
      </c>
      <c r="E108" s="6">
        <f t="shared" si="35"/>
        <v>10</v>
      </c>
      <c r="F108" s="2">
        <v>346</v>
      </c>
      <c r="G108" s="5">
        <v>0.32</v>
      </c>
      <c r="H108" s="6">
        <f t="shared" si="36"/>
        <v>110.72</v>
      </c>
      <c r="I108" s="5">
        <v>0.3</v>
      </c>
      <c r="J108" s="6">
        <f t="shared" si="37"/>
        <v>33.216</v>
      </c>
      <c r="K108" s="5"/>
      <c r="L108" s="6">
        <f t="shared" si="38"/>
        <v>153.936</v>
      </c>
      <c r="M108" s="6">
        <f t="shared" si="39"/>
        <v>153.936</v>
      </c>
    </row>
    <row r="109" spans="1:13" s="2" customFormat="1" ht="30">
      <c r="A109" s="5"/>
      <c r="B109" s="5">
        <v>1</v>
      </c>
      <c r="C109" s="2" t="s">
        <v>441</v>
      </c>
      <c r="D109" s="5">
        <v>12</v>
      </c>
      <c r="E109" s="6">
        <f t="shared" si="35"/>
        <v>6</v>
      </c>
      <c r="F109" s="2">
        <v>195</v>
      </c>
      <c r="G109" s="5">
        <v>0.28</v>
      </c>
      <c r="H109" s="6">
        <f t="shared" si="36"/>
        <v>54.60000000000001</v>
      </c>
      <c r="I109" s="5">
        <v>0.3</v>
      </c>
      <c r="J109" s="6">
        <f t="shared" si="37"/>
        <v>16.380000000000003</v>
      </c>
      <c r="K109" s="5"/>
      <c r="L109" s="6">
        <f t="shared" si="38"/>
        <v>76.98000000000002</v>
      </c>
      <c r="M109" s="6">
        <f t="shared" si="39"/>
        <v>76.98000000000002</v>
      </c>
    </row>
    <row r="110" spans="1:13" s="2" customFormat="1" ht="58.5" customHeight="1">
      <c r="A110" s="5"/>
      <c r="B110" s="5">
        <v>1</v>
      </c>
      <c r="C110" s="2" t="s">
        <v>442</v>
      </c>
      <c r="D110" s="5">
        <v>24</v>
      </c>
      <c r="E110" s="6">
        <f t="shared" si="35"/>
        <v>12</v>
      </c>
      <c r="F110" s="2">
        <v>414</v>
      </c>
      <c r="G110" s="5">
        <v>0.32</v>
      </c>
      <c r="H110" s="6">
        <f t="shared" si="36"/>
        <v>132.48</v>
      </c>
      <c r="I110" s="5">
        <v>0.3</v>
      </c>
      <c r="J110" s="6">
        <f t="shared" si="37"/>
        <v>39.74399999999999</v>
      </c>
      <c r="K110" s="5"/>
      <c r="L110" s="6">
        <f t="shared" si="38"/>
        <v>184.224</v>
      </c>
      <c r="M110" s="6">
        <f t="shared" si="39"/>
        <v>184.224</v>
      </c>
    </row>
    <row r="111" spans="1:13" s="2" customFormat="1" ht="30">
      <c r="A111" s="5"/>
      <c r="B111" s="5">
        <v>1</v>
      </c>
      <c r="C111" s="2" t="s">
        <v>443</v>
      </c>
      <c r="D111" s="5">
        <v>12</v>
      </c>
      <c r="E111" s="6">
        <f t="shared" si="35"/>
        <v>6</v>
      </c>
      <c r="F111" s="2">
        <v>195</v>
      </c>
      <c r="G111" s="5">
        <v>0.28</v>
      </c>
      <c r="H111" s="6">
        <f t="shared" si="36"/>
        <v>54.60000000000001</v>
      </c>
      <c r="I111" s="5">
        <v>0.3</v>
      </c>
      <c r="J111" s="6">
        <f t="shared" si="37"/>
        <v>16.380000000000003</v>
      </c>
      <c r="K111" s="5"/>
      <c r="L111" s="6">
        <f t="shared" si="38"/>
        <v>76.98000000000002</v>
      </c>
      <c r="M111" s="6">
        <f t="shared" si="39"/>
        <v>76.98000000000002</v>
      </c>
    </row>
    <row r="112" spans="1:13" s="2" customFormat="1" ht="45.75" customHeight="1">
      <c r="A112" s="5"/>
      <c r="B112" s="5">
        <v>1</v>
      </c>
      <c r="C112" s="2" t="s">
        <v>444</v>
      </c>
      <c r="D112" s="5">
        <v>33</v>
      </c>
      <c r="E112" s="6">
        <f t="shared" si="35"/>
        <v>16.5</v>
      </c>
      <c r="F112" s="2">
        <v>469</v>
      </c>
      <c r="G112" s="5">
        <v>0.32</v>
      </c>
      <c r="H112" s="6">
        <f t="shared" si="36"/>
        <v>150.08</v>
      </c>
      <c r="I112" s="5">
        <v>0.3</v>
      </c>
      <c r="J112" s="6">
        <f t="shared" si="37"/>
        <v>45.024</v>
      </c>
      <c r="K112" s="5"/>
      <c r="L112" s="6">
        <f t="shared" si="38"/>
        <v>211.604</v>
      </c>
      <c r="M112" s="6">
        <f t="shared" si="39"/>
        <v>211.604</v>
      </c>
    </row>
    <row r="113" spans="1:13" s="2" customFormat="1" ht="30">
      <c r="A113" s="5"/>
      <c r="B113" s="5">
        <v>1</v>
      </c>
      <c r="C113" s="2" t="s">
        <v>445</v>
      </c>
      <c r="D113" s="5">
        <v>14</v>
      </c>
      <c r="E113" s="6">
        <f t="shared" si="35"/>
        <v>7</v>
      </c>
      <c r="F113" s="2">
        <v>204</v>
      </c>
      <c r="G113" s="5">
        <v>0.28</v>
      </c>
      <c r="H113" s="6">
        <f t="shared" si="36"/>
        <v>57.120000000000005</v>
      </c>
      <c r="I113" s="5">
        <v>0.3</v>
      </c>
      <c r="J113" s="6">
        <f t="shared" si="37"/>
        <v>17.136</v>
      </c>
      <c r="K113" s="5"/>
      <c r="L113" s="6">
        <f t="shared" si="38"/>
        <v>81.256</v>
      </c>
      <c r="M113" s="6">
        <f t="shared" si="39"/>
        <v>81.256</v>
      </c>
    </row>
    <row r="114" spans="1:13" s="2" customFormat="1" ht="45.75" customHeight="1">
      <c r="A114" s="5"/>
      <c r="B114" s="5">
        <v>1</v>
      </c>
      <c r="C114" s="2" t="s">
        <v>446</v>
      </c>
      <c r="D114" s="5">
        <v>47</v>
      </c>
      <c r="E114" s="6">
        <f t="shared" si="35"/>
        <v>23.5</v>
      </c>
      <c r="F114" s="2">
        <v>697</v>
      </c>
      <c r="G114" s="5">
        <v>0.32</v>
      </c>
      <c r="H114" s="6">
        <f t="shared" si="36"/>
        <v>223.04</v>
      </c>
      <c r="I114" s="5">
        <v>0.3</v>
      </c>
      <c r="J114" s="6">
        <f t="shared" si="37"/>
        <v>66.91199999999999</v>
      </c>
      <c r="K114" s="5"/>
      <c r="L114" s="6">
        <f t="shared" si="38"/>
        <v>313.452</v>
      </c>
      <c r="M114" s="6">
        <f t="shared" si="39"/>
        <v>313.452</v>
      </c>
    </row>
    <row r="115" spans="1:13" s="2" customFormat="1" ht="30">
      <c r="A115" s="5"/>
      <c r="B115" s="5">
        <v>1</v>
      </c>
      <c r="C115" s="2" t="s">
        <v>93</v>
      </c>
      <c r="D115" s="5">
        <v>16</v>
      </c>
      <c r="E115" s="6">
        <f t="shared" si="35"/>
        <v>8</v>
      </c>
      <c r="F115" s="2">
        <v>260</v>
      </c>
      <c r="G115" s="5">
        <v>0.28</v>
      </c>
      <c r="H115" s="6">
        <f t="shared" si="36"/>
        <v>72.80000000000001</v>
      </c>
      <c r="I115" s="5">
        <v>0.3</v>
      </c>
      <c r="J115" s="6">
        <f t="shared" si="37"/>
        <v>21.840000000000003</v>
      </c>
      <c r="K115" s="5"/>
      <c r="L115" s="6">
        <f t="shared" si="38"/>
        <v>102.64000000000001</v>
      </c>
      <c r="M115" s="6">
        <f t="shared" si="39"/>
        <v>102.64000000000001</v>
      </c>
    </row>
    <row r="116" spans="1:13" s="2" customFormat="1" ht="45.75" customHeight="1">
      <c r="A116" s="5"/>
      <c r="B116" s="5">
        <v>1</v>
      </c>
      <c r="C116" s="2" t="s">
        <v>94</v>
      </c>
      <c r="D116" s="5">
        <v>63</v>
      </c>
      <c r="E116" s="6">
        <f t="shared" si="35"/>
        <v>31.5</v>
      </c>
      <c r="F116" s="2">
        <v>980</v>
      </c>
      <c r="G116" s="5">
        <v>0.32</v>
      </c>
      <c r="H116" s="6">
        <f t="shared" si="36"/>
        <v>313.6</v>
      </c>
      <c r="I116" s="5">
        <v>0.3</v>
      </c>
      <c r="J116" s="6">
        <f t="shared" si="37"/>
        <v>94.08</v>
      </c>
      <c r="K116" s="5"/>
      <c r="L116" s="6">
        <f t="shared" si="38"/>
        <v>439.18</v>
      </c>
      <c r="M116" s="6">
        <f t="shared" si="39"/>
        <v>439.18</v>
      </c>
    </row>
    <row r="117" spans="1:13" s="2" customFormat="1" ht="30">
      <c r="A117" s="5"/>
      <c r="B117" s="5">
        <v>1</v>
      </c>
      <c r="C117" s="2" t="s">
        <v>95</v>
      </c>
      <c r="D117" s="5">
        <v>18</v>
      </c>
      <c r="E117" s="6">
        <f t="shared" si="35"/>
        <v>9</v>
      </c>
      <c r="F117" s="2">
        <v>306</v>
      </c>
      <c r="G117" s="5">
        <v>0.28</v>
      </c>
      <c r="H117" s="6">
        <f t="shared" si="36"/>
        <v>85.68</v>
      </c>
      <c r="I117" s="5">
        <v>0.3</v>
      </c>
      <c r="J117" s="6">
        <f t="shared" si="37"/>
        <v>25.704</v>
      </c>
      <c r="K117" s="5"/>
      <c r="L117" s="6">
        <f t="shared" si="38"/>
        <v>120.38400000000001</v>
      </c>
      <c r="M117" s="6">
        <f t="shared" si="39"/>
        <v>120.38400000000001</v>
      </c>
    </row>
    <row r="118" spans="1:13" s="2" customFormat="1" ht="45.75" customHeight="1">
      <c r="A118" s="5"/>
      <c r="B118" s="5">
        <v>1</v>
      </c>
      <c r="C118" s="2" t="s">
        <v>96</v>
      </c>
      <c r="D118" s="5">
        <v>85</v>
      </c>
      <c r="E118" s="6">
        <f>B118*(D118*0.5)</f>
        <v>42.5</v>
      </c>
      <c r="F118" s="2">
        <v>1237</v>
      </c>
      <c r="G118" s="5">
        <v>0.32</v>
      </c>
      <c r="H118" s="6">
        <f>B118*(F118*G118)</f>
        <v>395.84000000000003</v>
      </c>
      <c r="I118" s="5">
        <v>0.3</v>
      </c>
      <c r="J118" s="6">
        <f>(H118*I118)</f>
        <v>118.75200000000001</v>
      </c>
      <c r="K118" s="5"/>
      <c r="L118" s="6">
        <f>(B118*K118+E118+H118+J118)/B118</f>
        <v>557.0920000000001</v>
      </c>
      <c r="M118" s="6">
        <f>L118*B118</f>
        <v>557.0920000000001</v>
      </c>
    </row>
    <row r="119" spans="1:13" s="2" customFormat="1" ht="30">
      <c r="A119" s="5"/>
      <c r="B119" s="5">
        <v>1</v>
      </c>
      <c r="C119" s="2" t="s">
        <v>97</v>
      </c>
      <c r="D119" s="5">
        <v>20</v>
      </c>
      <c r="E119" s="6">
        <f>B119*(D119*0.5)</f>
        <v>10</v>
      </c>
      <c r="F119" s="2">
        <v>335</v>
      </c>
      <c r="G119" s="5">
        <v>0.28</v>
      </c>
      <c r="H119" s="6">
        <f>B119*(F119*G119)</f>
        <v>93.80000000000001</v>
      </c>
      <c r="I119" s="5">
        <v>0.3</v>
      </c>
      <c r="J119" s="6">
        <f>(H119*I119)</f>
        <v>28.140000000000004</v>
      </c>
      <c r="K119" s="5"/>
      <c r="L119" s="6">
        <f>(B119*K119+E119+H119+J119)/B119</f>
        <v>131.94000000000003</v>
      </c>
      <c r="M119" s="6">
        <f>L119*B119</f>
        <v>131.94000000000003</v>
      </c>
    </row>
    <row r="120" spans="1:13" s="2" customFormat="1" ht="45.75" customHeight="1">
      <c r="A120" s="5"/>
      <c r="B120" s="5">
        <v>1</v>
      </c>
      <c r="C120" s="2" t="s">
        <v>24</v>
      </c>
      <c r="D120" s="5">
        <v>135</v>
      </c>
      <c r="E120" s="6">
        <f>B120*(D120*0.5)</f>
        <v>67.5</v>
      </c>
      <c r="F120" s="2">
        <v>1759</v>
      </c>
      <c r="G120" s="5">
        <v>0.32</v>
      </c>
      <c r="H120" s="6">
        <f aca="true" t="shared" si="40" ref="H120:H142">B120*(F120*G120)</f>
        <v>562.88</v>
      </c>
      <c r="I120" s="5">
        <v>0.3</v>
      </c>
      <c r="J120" s="6">
        <f aca="true" t="shared" si="41" ref="J120:J142">(H120*I120)</f>
        <v>168.864</v>
      </c>
      <c r="K120" s="5"/>
      <c r="L120" s="6">
        <f aca="true" t="shared" si="42" ref="L120:L135">(B120*K120+E120+H120+J120)/B120</f>
        <v>799.244</v>
      </c>
      <c r="M120" s="6">
        <f aca="true" t="shared" si="43" ref="M120:M136">L120*B120</f>
        <v>799.244</v>
      </c>
    </row>
    <row r="121" spans="1:13" s="2" customFormat="1" ht="30">
      <c r="A121" s="5"/>
      <c r="B121" s="5">
        <v>1</v>
      </c>
      <c r="C121" s="2" t="s">
        <v>272</v>
      </c>
      <c r="D121" s="5">
        <v>30</v>
      </c>
      <c r="E121" s="6">
        <f>B121*(D121*0.5)</f>
        <v>15</v>
      </c>
      <c r="F121" s="2">
        <v>349</v>
      </c>
      <c r="G121" s="5">
        <v>0.28</v>
      </c>
      <c r="H121" s="6">
        <f t="shared" si="40"/>
        <v>97.72000000000001</v>
      </c>
      <c r="I121" s="5">
        <v>0.3</v>
      </c>
      <c r="J121" s="6">
        <f t="shared" si="41"/>
        <v>29.316000000000003</v>
      </c>
      <c r="K121" s="5"/>
      <c r="L121" s="6">
        <f t="shared" si="42"/>
        <v>142.036</v>
      </c>
      <c r="M121" s="6">
        <f t="shared" si="43"/>
        <v>142.036</v>
      </c>
    </row>
    <row r="122" spans="1:13" s="2" customFormat="1" ht="15">
      <c r="A122" s="5"/>
      <c r="B122" s="5"/>
      <c r="D122" s="5"/>
      <c r="G122" s="5"/>
      <c r="H122" s="6"/>
      <c r="I122" s="5"/>
      <c r="J122" s="6"/>
      <c r="K122" s="5"/>
      <c r="L122" s="6"/>
      <c r="M122" s="6"/>
    </row>
    <row r="123" spans="1:13" s="2" customFormat="1" ht="15.75">
      <c r="A123" s="5"/>
      <c r="B123" s="5"/>
      <c r="C123" s="7" t="s">
        <v>459</v>
      </c>
      <c r="D123" s="5"/>
      <c r="E123" s="6"/>
      <c r="F123" s="6"/>
      <c r="G123" s="5"/>
      <c r="H123" s="6"/>
      <c r="I123" s="5"/>
      <c r="J123" s="6"/>
      <c r="K123" s="5"/>
      <c r="L123" s="6"/>
      <c r="M123" s="6"/>
    </row>
    <row r="124" spans="1:13" s="2" customFormat="1" ht="45">
      <c r="A124" s="5"/>
      <c r="B124" s="5">
        <v>2</v>
      </c>
      <c r="C124" s="2" t="s">
        <v>201</v>
      </c>
      <c r="D124" s="5">
        <v>10</v>
      </c>
      <c r="E124" s="6">
        <f>B124*(D124*0.3)</f>
        <v>6</v>
      </c>
      <c r="F124" s="2">
        <v>164</v>
      </c>
      <c r="G124" s="5">
        <v>0.28</v>
      </c>
      <c r="H124" s="6">
        <f>B124*(F124*G124)</f>
        <v>91.84</v>
      </c>
      <c r="I124" s="5">
        <v>0.25</v>
      </c>
      <c r="J124" s="6">
        <f>(H124*I124)</f>
        <v>22.96</v>
      </c>
      <c r="K124" s="5"/>
      <c r="L124" s="6">
        <f>(B124*K124+E124+H124+J124)/B124</f>
        <v>60.400000000000006</v>
      </c>
      <c r="M124" s="6">
        <f>L124*B124</f>
        <v>120.80000000000001</v>
      </c>
    </row>
    <row r="125" spans="1:13" s="2" customFormat="1" ht="45">
      <c r="A125" s="5"/>
      <c r="B125" s="5">
        <v>2</v>
      </c>
      <c r="C125" s="2" t="s">
        <v>202</v>
      </c>
      <c r="D125" s="5">
        <v>10</v>
      </c>
      <c r="E125" s="6">
        <f>B125*(D125*0.3)</f>
        <v>6</v>
      </c>
      <c r="F125" s="2">
        <v>170</v>
      </c>
      <c r="G125" s="5">
        <v>0.28</v>
      </c>
      <c r="H125" s="6">
        <f>B125*(F125*G125)</f>
        <v>95.2</v>
      </c>
      <c r="I125" s="5">
        <v>0.25</v>
      </c>
      <c r="J125" s="6">
        <f>(H125*I125)</f>
        <v>23.8</v>
      </c>
      <c r="K125" s="5"/>
      <c r="L125" s="6">
        <f>(B125*K125+E125+H125+J125)/B125</f>
        <v>62.5</v>
      </c>
      <c r="M125" s="6">
        <f>L125*B125</f>
        <v>125</v>
      </c>
    </row>
    <row r="126" spans="1:13" s="2" customFormat="1" ht="45">
      <c r="A126" s="5"/>
      <c r="B126" s="5">
        <v>2</v>
      </c>
      <c r="C126" s="2" t="s">
        <v>203</v>
      </c>
      <c r="D126" s="5">
        <v>10</v>
      </c>
      <c r="E126" s="6">
        <f>B126*(D126*0.3)</f>
        <v>6</v>
      </c>
      <c r="F126" s="2">
        <v>174</v>
      </c>
      <c r="G126" s="5">
        <v>0.28</v>
      </c>
      <c r="H126" s="6">
        <f>B126*(F126*G126)</f>
        <v>97.44000000000001</v>
      </c>
      <c r="I126" s="5">
        <v>0.25</v>
      </c>
      <c r="J126" s="6">
        <f>(H126*I126)</f>
        <v>24.360000000000003</v>
      </c>
      <c r="K126" s="5"/>
      <c r="L126" s="6">
        <f>(B126*K126+E126+H126+J126)/B126</f>
        <v>63.900000000000006</v>
      </c>
      <c r="M126" s="6">
        <f>L126*B126</f>
        <v>127.80000000000001</v>
      </c>
    </row>
    <row r="127" spans="1:13" s="2" customFormat="1" ht="45">
      <c r="A127" s="5"/>
      <c r="B127" s="5">
        <v>2</v>
      </c>
      <c r="C127" s="2" t="s">
        <v>467</v>
      </c>
      <c r="D127" s="5">
        <v>10</v>
      </c>
      <c r="E127" s="6">
        <f>B127*(D127*0.3)</f>
        <v>6</v>
      </c>
      <c r="F127" s="2">
        <v>200</v>
      </c>
      <c r="G127" s="5">
        <v>0.28</v>
      </c>
      <c r="H127" s="6">
        <f t="shared" si="40"/>
        <v>112.00000000000001</v>
      </c>
      <c r="I127" s="5">
        <v>0.25</v>
      </c>
      <c r="J127" s="6">
        <f t="shared" si="41"/>
        <v>28.000000000000004</v>
      </c>
      <c r="K127" s="5"/>
      <c r="L127" s="6">
        <f t="shared" si="42"/>
        <v>73.00000000000001</v>
      </c>
      <c r="M127" s="6">
        <f t="shared" si="43"/>
        <v>146.00000000000003</v>
      </c>
    </row>
    <row r="128" spans="1:13" s="2" customFormat="1" ht="45">
      <c r="A128" s="5"/>
      <c r="B128" s="5">
        <v>2</v>
      </c>
      <c r="C128" s="2" t="s">
        <v>468</v>
      </c>
      <c r="D128" s="5">
        <v>15</v>
      </c>
      <c r="E128" s="6">
        <f aca="true" t="shared" si="44" ref="E128:E133">B128*(D128*0.3)</f>
        <v>9</v>
      </c>
      <c r="F128" s="2">
        <v>225</v>
      </c>
      <c r="G128" s="5">
        <v>0.28</v>
      </c>
      <c r="H128" s="6">
        <f t="shared" si="40"/>
        <v>126.00000000000001</v>
      </c>
      <c r="I128" s="5">
        <v>0.25</v>
      </c>
      <c r="J128" s="6">
        <f t="shared" si="41"/>
        <v>31.500000000000004</v>
      </c>
      <c r="K128" s="5"/>
      <c r="L128" s="6">
        <f t="shared" si="42"/>
        <v>83.25</v>
      </c>
      <c r="M128" s="6">
        <f t="shared" si="43"/>
        <v>166.5</v>
      </c>
    </row>
    <row r="129" spans="1:13" s="2" customFormat="1" ht="45">
      <c r="A129" s="5"/>
      <c r="B129" s="5">
        <v>2</v>
      </c>
      <c r="C129" s="2" t="s">
        <v>469</v>
      </c>
      <c r="D129" s="5">
        <v>15</v>
      </c>
      <c r="E129" s="6">
        <f t="shared" si="44"/>
        <v>9</v>
      </c>
      <c r="F129" s="2">
        <v>281</v>
      </c>
      <c r="G129" s="5">
        <v>0.28</v>
      </c>
      <c r="H129" s="6">
        <f t="shared" si="40"/>
        <v>157.36</v>
      </c>
      <c r="I129" s="5">
        <v>0.25</v>
      </c>
      <c r="J129" s="6">
        <f t="shared" si="41"/>
        <v>39.34</v>
      </c>
      <c r="K129" s="5"/>
      <c r="L129" s="6">
        <f t="shared" si="42"/>
        <v>102.85000000000001</v>
      </c>
      <c r="M129" s="6">
        <f t="shared" si="43"/>
        <v>205.70000000000002</v>
      </c>
    </row>
    <row r="130" spans="1:13" s="2" customFormat="1" ht="45">
      <c r="A130" s="5"/>
      <c r="B130" s="5">
        <v>2</v>
      </c>
      <c r="C130" s="2" t="s">
        <v>470</v>
      </c>
      <c r="D130" s="5">
        <v>20</v>
      </c>
      <c r="E130" s="6">
        <f t="shared" si="44"/>
        <v>12</v>
      </c>
      <c r="F130" s="2">
        <v>330</v>
      </c>
      <c r="G130" s="5">
        <v>0.28</v>
      </c>
      <c r="H130" s="6">
        <f t="shared" si="40"/>
        <v>184.8</v>
      </c>
      <c r="I130" s="5">
        <v>0.25</v>
      </c>
      <c r="J130" s="6">
        <f t="shared" si="41"/>
        <v>46.2</v>
      </c>
      <c r="K130" s="5"/>
      <c r="L130" s="6">
        <f t="shared" si="42"/>
        <v>121.5</v>
      </c>
      <c r="M130" s="6">
        <f t="shared" si="43"/>
        <v>243</v>
      </c>
    </row>
    <row r="131" spans="1:13" s="2" customFormat="1" ht="45">
      <c r="A131" s="5"/>
      <c r="B131" s="5">
        <v>2</v>
      </c>
      <c r="C131" s="2" t="s">
        <v>471</v>
      </c>
      <c r="D131" s="5">
        <v>25</v>
      </c>
      <c r="E131" s="6">
        <f t="shared" si="44"/>
        <v>15</v>
      </c>
      <c r="F131" s="2">
        <v>367</v>
      </c>
      <c r="G131" s="5">
        <v>0.28</v>
      </c>
      <c r="H131" s="6">
        <f t="shared" si="40"/>
        <v>205.52</v>
      </c>
      <c r="I131" s="5">
        <v>0.25</v>
      </c>
      <c r="J131" s="6">
        <f t="shared" si="41"/>
        <v>51.38</v>
      </c>
      <c r="K131" s="5"/>
      <c r="L131" s="6">
        <f t="shared" si="42"/>
        <v>135.95000000000002</v>
      </c>
      <c r="M131" s="6">
        <f t="shared" si="43"/>
        <v>271.90000000000003</v>
      </c>
    </row>
    <row r="132" spans="1:13" s="2" customFormat="1" ht="45">
      <c r="A132" s="5"/>
      <c r="B132" s="5">
        <v>2</v>
      </c>
      <c r="C132" s="2" t="s">
        <v>472</v>
      </c>
      <c r="D132" s="5">
        <v>30</v>
      </c>
      <c r="E132" s="6">
        <f t="shared" si="44"/>
        <v>18</v>
      </c>
      <c r="F132" s="2">
        <v>399</v>
      </c>
      <c r="G132" s="5">
        <v>0.28</v>
      </c>
      <c r="H132" s="6">
        <f t="shared" si="40"/>
        <v>223.44000000000003</v>
      </c>
      <c r="I132" s="5">
        <v>0.25</v>
      </c>
      <c r="J132" s="6">
        <f t="shared" si="41"/>
        <v>55.86000000000001</v>
      </c>
      <c r="K132" s="5"/>
      <c r="L132" s="6">
        <f t="shared" si="42"/>
        <v>148.65</v>
      </c>
      <c r="M132" s="6">
        <f t="shared" si="43"/>
        <v>297.3</v>
      </c>
    </row>
    <row r="133" spans="1:13" s="2" customFormat="1" ht="45">
      <c r="A133" s="5"/>
      <c r="B133" s="5">
        <v>2</v>
      </c>
      <c r="C133" s="2" t="s">
        <v>473</v>
      </c>
      <c r="D133" s="5">
        <v>45</v>
      </c>
      <c r="E133" s="6">
        <f t="shared" si="44"/>
        <v>27</v>
      </c>
      <c r="F133" s="2">
        <v>604</v>
      </c>
      <c r="G133" s="5">
        <v>0.28</v>
      </c>
      <c r="H133" s="6">
        <f t="shared" si="40"/>
        <v>338.24</v>
      </c>
      <c r="I133" s="5">
        <v>0.25</v>
      </c>
      <c r="J133" s="6">
        <f t="shared" si="41"/>
        <v>84.56</v>
      </c>
      <c r="K133" s="5"/>
      <c r="L133" s="6">
        <f t="shared" si="42"/>
        <v>224.9</v>
      </c>
      <c r="M133" s="6">
        <f t="shared" si="43"/>
        <v>449.8</v>
      </c>
    </row>
    <row r="134" spans="1:13" s="2" customFormat="1" ht="15">
      <c r="A134" s="5"/>
      <c r="B134" s="5"/>
      <c r="D134" s="5"/>
      <c r="E134" s="6"/>
      <c r="G134" s="5"/>
      <c r="H134" s="6"/>
      <c r="I134" s="5"/>
      <c r="J134" s="6"/>
      <c r="K134" s="5"/>
      <c r="L134" s="6"/>
      <c r="M134" s="6"/>
    </row>
    <row r="135" spans="1:13" s="2" customFormat="1" ht="45">
      <c r="A135" s="5"/>
      <c r="B135" s="5">
        <v>1</v>
      </c>
      <c r="C135" s="2" t="s">
        <v>211</v>
      </c>
      <c r="D135" s="5">
        <v>3</v>
      </c>
      <c r="E135" s="6">
        <f>B135*(D135*0.4)</f>
        <v>1.2000000000000002</v>
      </c>
      <c r="F135" s="2">
        <v>175</v>
      </c>
      <c r="G135" s="5">
        <v>0.4</v>
      </c>
      <c r="H135" s="6">
        <f t="shared" si="40"/>
        <v>70</v>
      </c>
      <c r="I135" s="5">
        <v>0.25</v>
      </c>
      <c r="J135" s="6">
        <f t="shared" si="41"/>
        <v>17.5</v>
      </c>
      <c r="K135" s="5"/>
      <c r="L135" s="6">
        <f t="shared" si="42"/>
        <v>88.7</v>
      </c>
      <c r="M135" s="6">
        <f t="shared" si="43"/>
        <v>88.7</v>
      </c>
    </row>
    <row r="136" spans="1:13" s="2" customFormat="1" ht="45">
      <c r="A136" s="5"/>
      <c r="B136" s="5">
        <v>1</v>
      </c>
      <c r="C136" s="2" t="s">
        <v>212</v>
      </c>
      <c r="D136" s="5">
        <v>3</v>
      </c>
      <c r="E136" s="6">
        <f aca="true" t="shared" si="45" ref="E136:E142">B136*(D136*0.4)</f>
        <v>1.2000000000000002</v>
      </c>
      <c r="F136" s="2">
        <v>188</v>
      </c>
      <c r="G136" s="5">
        <v>0.4</v>
      </c>
      <c r="H136" s="6">
        <f t="shared" si="40"/>
        <v>75.2</v>
      </c>
      <c r="I136" s="5">
        <v>0.25</v>
      </c>
      <c r="J136" s="6">
        <f t="shared" si="41"/>
        <v>18.8</v>
      </c>
      <c r="K136" s="5"/>
      <c r="L136" s="6">
        <f>(B136*K136+E136+H136+J136)/B136</f>
        <v>95.2</v>
      </c>
      <c r="M136" s="6">
        <f t="shared" si="43"/>
        <v>95.2</v>
      </c>
    </row>
    <row r="137" spans="1:13" s="2" customFormat="1" ht="45">
      <c r="A137" s="5"/>
      <c r="B137" s="5">
        <v>1</v>
      </c>
      <c r="C137" s="2" t="s">
        <v>213</v>
      </c>
      <c r="D137" s="5">
        <v>5</v>
      </c>
      <c r="E137" s="6">
        <f t="shared" si="45"/>
        <v>2</v>
      </c>
      <c r="F137" s="2">
        <v>214</v>
      </c>
      <c r="G137" s="5">
        <v>0.4</v>
      </c>
      <c r="H137" s="6">
        <f t="shared" si="40"/>
        <v>85.60000000000001</v>
      </c>
      <c r="I137" s="5">
        <v>0.25</v>
      </c>
      <c r="J137" s="6">
        <f t="shared" si="41"/>
        <v>21.400000000000002</v>
      </c>
      <c r="K137" s="5"/>
      <c r="L137" s="6">
        <f aca="true" t="shared" si="46" ref="L137:L142">(B137*K137+E137+H137+J137)/B137</f>
        <v>109.00000000000001</v>
      </c>
      <c r="M137" s="6">
        <f aca="true" t="shared" si="47" ref="M137:M142">L137*B137</f>
        <v>109.00000000000001</v>
      </c>
    </row>
    <row r="138" spans="1:13" s="2" customFormat="1" ht="45">
      <c r="A138" s="5"/>
      <c r="B138" s="5">
        <v>1</v>
      </c>
      <c r="C138" s="2" t="s">
        <v>214</v>
      </c>
      <c r="D138" s="5">
        <v>6</v>
      </c>
      <c r="E138" s="6">
        <f t="shared" si="45"/>
        <v>2.4000000000000004</v>
      </c>
      <c r="F138" s="2">
        <v>230</v>
      </c>
      <c r="G138" s="5">
        <v>0.4</v>
      </c>
      <c r="H138" s="6">
        <f t="shared" si="40"/>
        <v>92</v>
      </c>
      <c r="I138" s="5">
        <v>0.25</v>
      </c>
      <c r="J138" s="6">
        <f t="shared" si="41"/>
        <v>23</v>
      </c>
      <c r="K138" s="5"/>
      <c r="L138" s="6">
        <f t="shared" si="46"/>
        <v>117.4</v>
      </c>
      <c r="M138" s="6">
        <f t="shared" si="47"/>
        <v>117.4</v>
      </c>
    </row>
    <row r="139" spans="1:13" s="2" customFormat="1" ht="45">
      <c r="A139" s="5"/>
      <c r="B139" s="5">
        <v>1</v>
      </c>
      <c r="C139" s="2" t="s">
        <v>215</v>
      </c>
      <c r="D139" s="5">
        <v>8</v>
      </c>
      <c r="E139" s="6">
        <f t="shared" si="45"/>
        <v>3.2</v>
      </c>
      <c r="F139" s="2">
        <v>265</v>
      </c>
      <c r="G139" s="5">
        <v>0.4</v>
      </c>
      <c r="H139" s="6">
        <f t="shared" si="40"/>
        <v>106</v>
      </c>
      <c r="I139" s="5">
        <v>0.25</v>
      </c>
      <c r="J139" s="6">
        <f t="shared" si="41"/>
        <v>26.5</v>
      </c>
      <c r="K139" s="5"/>
      <c r="L139" s="6">
        <f t="shared" si="46"/>
        <v>135.7</v>
      </c>
      <c r="M139" s="6">
        <f t="shared" si="47"/>
        <v>135.7</v>
      </c>
    </row>
    <row r="140" spans="1:13" s="2" customFormat="1" ht="45">
      <c r="A140" s="5"/>
      <c r="B140" s="5">
        <v>1</v>
      </c>
      <c r="C140" s="2" t="s">
        <v>216</v>
      </c>
      <c r="D140" s="5">
        <v>12</v>
      </c>
      <c r="E140" s="6">
        <f t="shared" si="45"/>
        <v>4.800000000000001</v>
      </c>
      <c r="F140" s="2">
        <v>301</v>
      </c>
      <c r="G140" s="5">
        <v>0.4</v>
      </c>
      <c r="H140" s="6">
        <f t="shared" si="40"/>
        <v>120.4</v>
      </c>
      <c r="I140" s="5">
        <v>0.25</v>
      </c>
      <c r="J140" s="6">
        <f t="shared" si="41"/>
        <v>30.1</v>
      </c>
      <c r="K140" s="5"/>
      <c r="L140" s="6">
        <f t="shared" si="46"/>
        <v>155.3</v>
      </c>
      <c r="M140" s="6">
        <f t="shared" si="47"/>
        <v>155.3</v>
      </c>
    </row>
    <row r="141" spans="1:13" s="2" customFormat="1" ht="45">
      <c r="A141" s="5"/>
      <c r="B141" s="5">
        <v>1</v>
      </c>
      <c r="C141" s="2" t="s">
        <v>217</v>
      </c>
      <c r="D141" s="5">
        <v>16</v>
      </c>
      <c r="E141" s="6">
        <f t="shared" si="45"/>
        <v>6.4</v>
      </c>
      <c r="F141" s="2">
        <v>365</v>
      </c>
      <c r="G141" s="5">
        <v>0.4</v>
      </c>
      <c r="H141" s="6">
        <f t="shared" si="40"/>
        <v>146</v>
      </c>
      <c r="I141" s="5">
        <v>0.25</v>
      </c>
      <c r="J141" s="6">
        <f t="shared" si="41"/>
        <v>36.5</v>
      </c>
      <c r="K141" s="5"/>
      <c r="L141" s="6">
        <f t="shared" si="46"/>
        <v>188.9</v>
      </c>
      <c r="M141" s="6">
        <f t="shared" si="47"/>
        <v>188.9</v>
      </c>
    </row>
    <row r="142" spans="1:13" s="2" customFormat="1" ht="45">
      <c r="A142" s="5"/>
      <c r="B142" s="5">
        <v>1</v>
      </c>
      <c r="C142" s="2" t="s">
        <v>349</v>
      </c>
      <c r="D142" s="5">
        <v>25</v>
      </c>
      <c r="E142" s="6">
        <f t="shared" si="45"/>
        <v>10</v>
      </c>
      <c r="F142" s="2">
        <v>459</v>
      </c>
      <c r="G142" s="5">
        <v>0.4</v>
      </c>
      <c r="H142" s="6">
        <f t="shared" si="40"/>
        <v>183.60000000000002</v>
      </c>
      <c r="I142" s="5">
        <v>0.25</v>
      </c>
      <c r="J142" s="6">
        <f t="shared" si="41"/>
        <v>45.900000000000006</v>
      </c>
      <c r="K142" s="5"/>
      <c r="L142" s="6">
        <f t="shared" si="46"/>
        <v>239.50000000000003</v>
      </c>
      <c r="M142" s="6">
        <f t="shared" si="47"/>
        <v>239.50000000000003</v>
      </c>
    </row>
    <row r="143" spans="1:13" s="2" customFormat="1" ht="15">
      <c r="A143" s="5"/>
      <c r="B143" s="5"/>
      <c r="D143" s="5"/>
      <c r="E143" s="6"/>
      <c r="G143" s="5"/>
      <c r="H143" s="6"/>
      <c r="I143" s="5"/>
      <c r="J143" s="6"/>
      <c r="K143" s="5"/>
      <c r="L143" s="6"/>
      <c r="M143" s="6"/>
    </row>
    <row r="144" spans="1:13" s="2" customFormat="1" ht="15">
      <c r="A144" s="5"/>
      <c r="B144" s="5"/>
      <c r="D144" s="5"/>
      <c r="E144" s="6"/>
      <c r="G144" s="5"/>
      <c r="H144" s="6"/>
      <c r="I144" s="5"/>
      <c r="J144" s="6"/>
      <c r="K144" s="5"/>
      <c r="L144" s="6"/>
      <c r="M144" s="6"/>
    </row>
    <row r="145" spans="1:13" s="2" customFormat="1" ht="45">
      <c r="A145" s="5"/>
      <c r="B145" s="5">
        <v>1</v>
      </c>
      <c r="C145" s="2" t="s">
        <v>183</v>
      </c>
      <c r="D145" s="5">
        <v>8</v>
      </c>
      <c r="E145" s="6">
        <f>B145*(D145*0.3)</f>
        <v>2.4</v>
      </c>
      <c r="F145" s="2">
        <v>180</v>
      </c>
      <c r="G145" s="5">
        <v>0.4</v>
      </c>
      <c r="H145" s="6">
        <f aca="true" t="shared" si="48" ref="H145:H152">B145*(F145*G145)</f>
        <v>72</v>
      </c>
      <c r="I145" s="5">
        <v>0.25</v>
      </c>
      <c r="J145" s="6">
        <f aca="true" t="shared" si="49" ref="J145:J152">(H145*I145)</f>
        <v>18</v>
      </c>
      <c r="K145" s="5"/>
      <c r="L145" s="6">
        <f aca="true" t="shared" si="50" ref="L145:L152">(B145*K145+E145+H145+J145)/B145</f>
        <v>92.4</v>
      </c>
      <c r="M145" s="6">
        <f aca="true" t="shared" si="51" ref="M145:M152">L145*B145</f>
        <v>92.4</v>
      </c>
    </row>
    <row r="146" spans="1:13" s="2" customFormat="1" ht="45">
      <c r="A146" s="5"/>
      <c r="B146" s="5">
        <v>1</v>
      </c>
      <c r="C146" s="2" t="s">
        <v>184</v>
      </c>
      <c r="D146" s="5">
        <v>9</v>
      </c>
      <c r="E146" s="6">
        <f>B146*(D146*0.3)</f>
        <v>2.6999999999999997</v>
      </c>
      <c r="F146" s="2">
        <v>192</v>
      </c>
      <c r="G146" s="5">
        <v>0.4</v>
      </c>
      <c r="H146" s="6">
        <f t="shared" si="48"/>
        <v>76.80000000000001</v>
      </c>
      <c r="I146" s="5">
        <v>0.25</v>
      </c>
      <c r="J146" s="6">
        <f t="shared" si="49"/>
        <v>19.200000000000003</v>
      </c>
      <c r="K146" s="5"/>
      <c r="L146" s="6">
        <f t="shared" si="50"/>
        <v>98.70000000000002</v>
      </c>
      <c r="M146" s="6">
        <f t="shared" si="51"/>
        <v>98.70000000000002</v>
      </c>
    </row>
    <row r="147" spans="1:13" s="2" customFormat="1" ht="45">
      <c r="A147" s="5"/>
      <c r="B147" s="5">
        <v>1</v>
      </c>
      <c r="C147" s="2" t="s">
        <v>155</v>
      </c>
      <c r="D147" s="5">
        <v>12</v>
      </c>
      <c r="E147" s="6">
        <f>B147*(D147*0.3)</f>
        <v>3.5999999999999996</v>
      </c>
      <c r="F147" s="2">
        <v>208</v>
      </c>
      <c r="G147" s="5">
        <v>0.4</v>
      </c>
      <c r="H147" s="6">
        <f t="shared" si="48"/>
        <v>83.2</v>
      </c>
      <c r="I147" s="5">
        <v>0.25</v>
      </c>
      <c r="J147" s="6">
        <f t="shared" si="49"/>
        <v>20.8</v>
      </c>
      <c r="K147" s="5"/>
      <c r="L147" s="6">
        <f t="shared" si="50"/>
        <v>107.6</v>
      </c>
      <c r="M147" s="6">
        <f t="shared" si="51"/>
        <v>107.6</v>
      </c>
    </row>
    <row r="148" spans="1:13" s="2" customFormat="1" ht="45">
      <c r="A148" s="5"/>
      <c r="B148" s="5">
        <v>1</v>
      </c>
      <c r="C148" s="2" t="s">
        <v>233</v>
      </c>
      <c r="D148" s="5">
        <v>14</v>
      </c>
      <c r="E148" s="6">
        <f>B148*(D148*0.3)</f>
        <v>4.2</v>
      </c>
      <c r="F148" s="2">
        <v>238</v>
      </c>
      <c r="G148" s="5">
        <v>0.4</v>
      </c>
      <c r="H148" s="6">
        <f t="shared" si="48"/>
        <v>95.2</v>
      </c>
      <c r="I148" s="5">
        <v>0.25</v>
      </c>
      <c r="J148" s="6">
        <f t="shared" si="49"/>
        <v>23.8</v>
      </c>
      <c r="K148" s="5"/>
      <c r="L148" s="6">
        <f t="shared" si="50"/>
        <v>123.2</v>
      </c>
      <c r="M148" s="6">
        <f t="shared" si="51"/>
        <v>123.2</v>
      </c>
    </row>
    <row r="149" spans="1:13" s="2" customFormat="1" ht="45">
      <c r="A149" s="5"/>
      <c r="B149" s="5">
        <v>1</v>
      </c>
      <c r="C149" s="2" t="s">
        <v>156</v>
      </c>
      <c r="D149" s="5">
        <v>18</v>
      </c>
      <c r="E149" s="6">
        <f>B149*(D149*0.3)</f>
        <v>5.3999999999999995</v>
      </c>
      <c r="F149" s="2">
        <v>323</v>
      </c>
      <c r="G149" s="5">
        <v>0.4</v>
      </c>
      <c r="H149" s="6">
        <f t="shared" si="48"/>
        <v>129.20000000000002</v>
      </c>
      <c r="I149" s="5">
        <v>0.25</v>
      </c>
      <c r="J149" s="6">
        <f t="shared" si="49"/>
        <v>32.300000000000004</v>
      </c>
      <c r="K149" s="5"/>
      <c r="L149" s="6">
        <f t="shared" si="50"/>
        <v>166.90000000000003</v>
      </c>
      <c r="M149" s="6">
        <f t="shared" si="51"/>
        <v>166.90000000000003</v>
      </c>
    </row>
    <row r="150" spans="1:13" s="2" customFormat="1" ht="45">
      <c r="A150" s="5"/>
      <c r="B150" s="5">
        <v>1</v>
      </c>
      <c r="C150" s="2" t="s">
        <v>176</v>
      </c>
      <c r="D150" s="5">
        <v>29</v>
      </c>
      <c r="E150" s="6">
        <f>B150*(D150*0.2)</f>
        <v>5.800000000000001</v>
      </c>
      <c r="F150" s="2">
        <v>346</v>
      </c>
      <c r="G150" s="5">
        <v>0.4</v>
      </c>
      <c r="H150" s="6">
        <f t="shared" si="48"/>
        <v>138.4</v>
      </c>
      <c r="I150" s="5">
        <v>0.25</v>
      </c>
      <c r="J150" s="6">
        <f t="shared" si="49"/>
        <v>34.6</v>
      </c>
      <c r="K150" s="5"/>
      <c r="L150" s="6">
        <f t="shared" si="50"/>
        <v>178.8</v>
      </c>
      <c r="M150" s="6">
        <f t="shared" si="51"/>
        <v>178.8</v>
      </c>
    </row>
    <row r="151" spans="1:13" s="2" customFormat="1" ht="45">
      <c r="A151" s="5"/>
      <c r="B151" s="5">
        <v>1</v>
      </c>
      <c r="C151" s="2" t="s">
        <v>175</v>
      </c>
      <c r="D151" s="5">
        <v>34</v>
      </c>
      <c r="E151" s="6">
        <f>B151*(D151*0.2)</f>
        <v>6.800000000000001</v>
      </c>
      <c r="F151" s="2">
        <v>452</v>
      </c>
      <c r="G151" s="5">
        <v>0.4</v>
      </c>
      <c r="H151" s="6">
        <f t="shared" si="48"/>
        <v>180.8</v>
      </c>
      <c r="I151" s="5">
        <v>0.25</v>
      </c>
      <c r="J151" s="6">
        <f t="shared" si="49"/>
        <v>45.2</v>
      </c>
      <c r="K151" s="5"/>
      <c r="L151" s="6">
        <f t="shared" si="50"/>
        <v>232.8</v>
      </c>
      <c r="M151" s="6">
        <f t="shared" si="51"/>
        <v>232.8</v>
      </c>
    </row>
    <row r="152" spans="1:13" s="2" customFormat="1" ht="45">
      <c r="A152" s="5"/>
      <c r="B152" s="5">
        <v>1</v>
      </c>
      <c r="C152" s="2" t="s">
        <v>218</v>
      </c>
      <c r="D152" s="5">
        <v>47</v>
      </c>
      <c r="E152" s="6">
        <f>B152*(D152*0.2)</f>
        <v>9.4</v>
      </c>
      <c r="F152" s="2">
        <v>645</v>
      </c>
      <c r="G152" s="5">
        <v>0.4</v>
      </c>
      <c r="H152" s="6">
        <f t="shared" si="48"/>
        <v>258</v>
      </c>
      <c r="I152" s="5">
        <v>0.25</v>
      </c>
      <c r="J152" s="6">
        <f t="shared" si="49"/>
        <v>64.5</v>
      </c>
      <c r="K152" s="5"/>
      <c r="L152" s="6">
        <f t="shared" si="50"/>
        <v>331.9</v>
      </c>
      <c r="M152" s="6">
        <f t="shared" si="51"/>
        <v>331.9</v>
      </c>
    </row>
    <row r="153" spans="1:13" s="2" customFormat="1" ht="15">
      <c r="A153" s="5"/>
      <c r="B153" s="5"/>
      <c r="D153" s="5"/>
      <c r="E153" s="6"/>
      <c r="G153" s="5"/>
      <c r="H153" s="6"/>
      <c r="I153" s="5"/>
      <c r="J153" s="6"/>
      <c r="K153" s="5"/>
      <c r="L153" s="6"/>
      <c r="M153" s="6"/>
    </row>
    <row r="154" spans="1:13" s="2" customFormat="1" ht="45.75" customHeight="1">
      <c r="A154" s="5"/>
      <c r="B154" s="5">
        <v>1</v>
      </c>
      <c r="C154" s="2" t="s">
        <v>376</v>
      </c>
      <c r="D154" s="5">
        <v>3</v>
      </c>
      <c r="E154" s="6">
        <f>B154*(D154*0.5)</f>
        <v>1.5</v>
      </c>
      <c r="F154" s="2">
        <v>162</v>
      </c>
      <c r="G154" s="5">
        <v>0.4</v>
      </c>
      <c r="H154" s="6">
        <f aca="true" t="shared" si="52" ref="H154:H161">B154*(F154*G154)</f>
        <v>64.8</v>
      </c>
      <c r="I154" s="5">
        <v>0.25</v>
      </c>
      <c r="J154" s="6">
        <f aca="true" t="shared" si="53" ref="J154:J161">(H154*I154)</f>
        <v>16.2</v>
      </c>
      <c r="K154" s="5"/>
      <c r="L154" s="6">
        <f aca="true" t="shared" si="54" ref="L154:L161">(B154*K154+E154+H154+J154)/B154</f>
        <v>82.5</v>
      </c>
      <c r="M154" s="6">
        <f aca="true" t="shared" si="55" ref="M154:M161">L154*B154</f>
        <v>82.5</v>
      </c>
    </row>
    <row r="155" spans="1:13" s="2" customFormat="1" ht="48.75" customHeight="1">
      <c r="A155" s="5"/>
      <c r="B155" s="5">
        <v>1</v>
      </c>
      <c r="C155" s="2" t="s">
        <v>375</v>
      </c>
      <c r="D155" s="5">
        <v>4</v>
      </c>
      <c r="E155" s="6">
        <f aca="true" t="shared" si="56" ref="E155:E161">B155*(D155*0.5)</f>
        <v>2</v>
      </c>
      <c r="F155" s="2">
        <v>173</v>
      </c>
      <c r="G155" s="5">
        <v>0.4</v>
      </c>
      <c r="H155" s="6">
        <f t="shared" si="52"/>
        <v>69.2</v>
      </c>
      <c r="I155" s="5">
        <v>0.25</v>
      </c>
      <c r="J155" s="6">
        <f t="shared" si="53"/>
        <v>17.3</v>
      </c>
      <c r="K155" s="5"/>
      <c r="L155" s="6">
        <f t="shared" si="54"/>
        <v>88.5</v>
      </c>
      <c r="M155" s="6">
        <f t="shared" si="55"/>
        <v>88.5</v>
      </c>
    </row>
    <row r="156" spans="1:13" s="2" customFormat="1" ht="45" customHeight="1">
      <c r="A156" s="5"/>
      <c r="B156" s="5">
        <v>1</v>
      </c>
      <c r="C156" s="2" t="s">
        <v>374</v>
      </c>
      <c r="D156" s="5">
        <v>5</v>
      </c>
      <c r="E156" s="6">
        <f t="shared" si="56"/>
        <v>2.5</v>
      </c>
      <c r="F156" s="2">
        <v>188</v>
      </c>
      <c r="G156" s="5">
        <v>0.4</v>
      </c>
      <c r="H156" s="6">
        <f t="shared" si="52"/>
        <v>75.2</v>
      </c>
      <c r="I156" s="5">
        <v>0.25</v>
      </c>
      <c r="J156" s="6">
        <f t="shared" si="53"/>
        <v>18.8</v>
      </c>
      <c r="K156" s="5"/>
      <c r="L156" s="6">
        <f t="shared" si="54"/>
        <v>96.5</v>
      </c>
      <c r="M156" s="6">
        <f t="shared" si="55"/>
        <v>96.5</v>
      </c>
    </row>
    <row r="157" spans="1:13" s="2" customFormat="1" ht="45" customHeight="1">
      <c r="A157" s="5"/>
      <c r="B157" s="5">
        <v>1</v>
      </c>
      <c r="C157" s="2" t="s">
        <v>373</v>
      </c>
      <c r="D157" s="5">
        <v>7</v>
      </c>
      <c r="E157" s="6">
        <f t="shared" si="56"/>
        <v>3.5</v>
      </c>
      <c r="F157" s="2">
        <v>210</v>
      </c>
      <c r="G157" s="5">
        <v>0.4</v>
      </c>
      <c r="H157" s="6">
        <f t="shared" si="52"/>
        <v>84</v>
      </c>
      <c r="I157" s="5">
        <v>0.25</v>
      </c>
      <c r="J157" s="6">
        <f t="shared" si="53"/>
        <v>21</v>
      </c>
      <c r="K157" s="5"/>
      <c r="L157" s="6">
        <f t="shared" si="54"/>
        <v>108.5</v>
      </c>
      <c r="M157" s="6">
        <f t="shared" si="55"/>
        <v>108.5</v>
      </c>
    </row>
    <row r="158" spans="1:13" s="2" customFormat="1" ht="45" customHeight="1">
      <c r="A158" s="5"/>
      <c r="B158" s="5">
        <v>1</v>
      </c>
      <c r="C158" s="2" t="s">
        <v>372</v>
      </c>
      <c r="D158" s="5">
        <v>10</v>
      </c>
      <c r="E158" s="6">
        <f t="shared" si="56"/>
        <v>5</v>
      </c>
      <c r="F158" s="2">
        <v>225</v>
      </c>
      <c r="G158" s="5">
        <v>0.4</v>
      </c>
      <c r="H158" s="6">
        <f t="shared" si="52"/>
        <v>90</v>
      </c>
      <c r="I158" s="5">
        <v>0.25</v>
      </c>
      <c r="J158" s="6">
        <f t="shared" si="53"/>
        <v>22.5</v>
      </c>
      <c r="K158" s="5"/>
      <c r="L158" s="6">
        <f t="shared" si="54"/>
        <v>117.5</v>
      </c>
      <c r="M158" s="6">
        <f t="shared" si="55"/>
        <v>117.5</v>
      </c>
    </row>
    <row r="159" spans="1:13" s="2" customFormat="1" ht="45.75" customHeight="1">
      <c r="A159" s="5"/>
      <c r="B159" s="5">
        <v>1</v>
      </c>
      <c r="C159" s="2" t="s">
        <v>371</v>
      </c>
      <c r="D159" s="5">
        <v>14</v>
      </c>
      <c r="E159" s="6">
        <f t="shared" si="56"/>
        <v>7</v>
      </c>
      <c r="F159" s="2">
        <v>258</v>
      </c>
      <c r="G159" s="5">
        <v>0.4</v>
      </c>
      <c r="H159" s="6">
        <f t="shared" si="52"/>
        <v>103.2</v>
      </c>
      <c r="I159" s="5">
        <v>0.25</v>
      </c>
      <c r="J159" s="6">
        <f t="shared" si="53"/>
        <v>25.8</v>
      </c>
      <c r="K159" s="5"/>
      <c r="L159" s="6">
        <f t="shared" si="54"/>
        <v>136</v>
      </c>
      <c r="M159" s="6">
        <f t="shared" si="55"/>
        <v>136</v>
      </c>
    </row>
    <row r="160" spans="1:13" s="2" customFormat="1" ht="45.75" customHeight="1">
      <c r="A160" s="5"/>
      <c r="B160" s="5">
        <v>1</v>
      </c>
      <c r="C160" s="2" t="s">
        <v>178</v>
      </c>
      <c r="D160" s="5">
        <v>18</v>
      </c>
      <c r="E160" s="6">
        <f t="shared" si="56"/>
        <v>9</v>
      </c>
      <c r="F160" s="2">
        <v>291</v>
      </c>
      <c r="G160" s="5">
        <v>0.4</v>
      </c>
      <c r="H160" s="6">
        <f t="shared" si="52"/>
        <v>116.4</v>
      </c>
      <c r="I160" s="5">
        <v>0.25</v>
      </c>
      <c r="J160" s="6">
        <f t="shared" si="53"/>
        <v>29.1</v>
      </c>
      <c r="K160" s="5"/>
      <c r="L160" s="6">
        <f t="shared" si="54"/>
        <v>154.5</v>
      </c>
      <c r="M160" s="6">
        <f t="shared" si="55"/>
        <v>154.5</v>
      </c>
    </row>
    <row r="161" spans="1:13" s="2" customFormat="1" ht="45" customHeight="1">
      <c r="A161" s="5"/>
      <c r="B161" s="5">
        <v>1</v>
      </c>
      <c r="C161" s="2" t="s">
        <v>177</v>
      </c>
      <c r="D161" s="5">
        <v>25</v>
      </c>
      <c r="E161" s="6">
        <f t="shared" si="56"/>
        <v>12.5</v>
      </c>
      <c r="F161" s="2">
        <v>421</v>
      </c>
      <c r="G161" s="5">
        <v>0.4</v>
      </c>
      <c r="H161" s="6">
        <f t="shared" si="52"/>
        <v>168.4</v>
      </c>
      <c r="I161" s="5">
        <v>0.25</v>
      </c>
      <c r="J161" s="6">
        <f t="shared" si="53"/>
        <v>42.1</v>
      </c>
      <c r="K161" s="5"/>
      <c r="L161" s="6">
        <f t="shared" si="54"/>
        <v>223</v>
      </c>
      <c r="M161" s="6">
        <f t="shared" si="55"/>
        <v>223</v>
      </c>
    </row>
    <row r="162" spans="1:13" s="2" customFormat="1" ht="18" customHeight="1">
      <c r="A162" s="5"/>
      <c r="B162" s="5"/>
      <c r="D162" s="5"/>
      <c r="E162" s="6"/>
      <c r="G162" s="5"/>
      <c r="H162" s="6"/>
      <c r="I162" s="5"/>
      <c r="J162" s="6"/>
      <c r="K162" s="5"/>
      <c r="L162" s="6"/>
      <c r="M162" s="6"/>
    </row>
    <row r="163" spans="1:13" s="2" customFormat="1" ht="15">
      <c r="A163" s="5"/>
      <c r="B163" s="5"/>
      <c r="D163" s="5"/>
      <c r="E163" s="6"/>
      <c r="G163" s="5"/>
      <c r="H163" s="6"/>
      <c r="I163" s="5"/>
      <c r="J163" s="6"/>
      <c r="K163" s="5"/>
      <c r="L163" s="6"/>
      <c r="M163" s="6"/>
    </row>
    <row r="164" spans="1:13" s="2" customFormat="1" ht="30">
      <c r="A164" s="5"/>
      <c r="B164" s="5">
        <v>1</v>
      </c>
      <c r="C164" s="2" t="s">
        <v>193</v>
      </c>
      <c r="D164" s="5">
        <v>5</v>
      </c>
      <c r="E164" s="6">
        <f>B164*(D164*0.5)</f>
        <v>2.5</v>
      </c>
      <c r="F164" s="2">
        <v>32</v>
      </c>
      <c r="G164" s="5">
        <v>0.36</v>
      </c>
      <c r="H164" s="6">
        <f aca="true" t="shared" si="57" ref="H164:H171">B164*(F164*G164)</f>
        <v>11.52</v>
      </c>
      <c r="I164" s="5">
        <v>0.3</v>
      </c>
      <c r="J164" s="6">
        <f aca="true" t="shared" si="58" ref="J164:J171">(H164*I164)</f>
        <v>3.456</v>
      </c>
      <c r="K164" s="5"/>
      <c r="L164" s="6">
        <f aca="true" t="shared" si="59" ref="L164:L171">(B164*K164+E164+H164+J164)/B164</f>
        <v>17.476</v>
      </c>
      <c r="M164" s="6">
        <f aca="true" t="shared" si="60" ref="M164:M171">L164*B164</f>
        <v>17.476</v>
      </c>
    </row>
    <row r="165" spans="1:13" s="2" customFormat="1" ht="30">
      <c r="A165" s="5"/>
      <c r="B165" s="5">
        <v>1</v>
      </c>
      <c r="C165" s="2" t="s">
        <v>122</v>
      </c>
      <c r="D165" s="5">
        <v>5</v>
      </c>
      <c r="E165" s="6">
        <f aca="true" t="shared" si="61" ref="E165:E171">B165*(D165*0.5)</f>
        <v>2.5</v>
      </c>
      <c r="F165" s="2">
        <v>40</v>
      </c>
      <c r="G165" s="5">
        <v>0.36</v>
      </c>
      <c r="H165" s="6">
        <f t="shared" si="57"/>
        <v>14.399999999999999</v>
      </c>
      <c r="I165" s="5">
        <v>0.3</v>
      </c>
      <c r="J165" s="6">
        <f t="shared" si="58"/>
        <v>4.319999999999999</v>
      </c>
      <c r="K165" s="5"/>
      <c r="L165" s="6">
        <f t="shared" si="59"/>
        <v>21.22</v>
      </c>
      <c r="M165" s="6">
        <f t="shared" si="60"/>
        <v>21.22</v>
      </c>
    </row>
    <row r="166" spans="1:13" s="2" customFormat="1" ht="30">
      <c r="A166" s="5"/>
      <c r="B166" s="5">
        <v>1</v>
      </c>
      <c r="C166" s="2" t="s">
        <v>194</v>
      </c>
      <c r="D166" s="5">
        <v>5</v>
      </c>
      <c r="E166" s="6">
        <f t="shared" si="61"/>
        <v>2.5</v>
      </c>
      <c r="F166" s="2">
        <v>54</v>
      </c>
      <c r="G166" s="5">
        <v>0.36</v>
      </c>
      <c r="H166" s="6">
        <f t="shared" si="57"/>
        <v>19.439999999999998</v>
      </c>
      <c r="I166" s="5">
        <v>0.3</v>
      </c>
      <c r="J166" s="6">
        <f t="shared" si="58"/>
        <v>5.831999999999999</v>
      </c>
      <c r="K166" s="5"/>
      <c r="L166" s="6">
        <f t="shared" si="59"/>
        <v>27.772</v>
      </c>
      <c r="M166" s="6">
        <f t="shared" si="60"/>
        <v>27.772</v>
      </c>
    </row>
    <row r="167" spans="1:13" s="2" customFormat="1" ht="30">
      <c r="A167" s="5"/>
      <c r="B167" s="5">
        <v>1</v>
      </c>
      <c r="C167" s="2" t="s">
        <v>195</v>
      </c>
      <c r="D167" s="5">
        <v>5</v>
      </c>
      <c r="E167" s="6">
        <f t="shared" si="61"/>
        <v>2.5</v>
      </c>
      <c r="F167" s="2">
        <v>76</v>
      </c>
      <c r="G167" s="5">
        <v>0.36</v>
      </c>
      <c r="H167" s="6">
        <f t="shared" si="57"/>
        <v>27.36</v>
      </c>
      <c r="I167" s="5">
        <v>0.3</v>
      </c>
      <c r="J167" s="6">
        <f t="shared" si="58"/>
        <v>8.208</v>
      </c>
      <c r="K167" s="5"/>
      <c r="L167" s="6">
        <f t="shared" si="59"/>
        <v>38.068</v>
      </c>
      <c r="M167" s="6">
        <f t="shared" si="60"/>
        <v>38.068</v>
      </c>
    </row>
    <row r="168" spans="1:13" s="2" customFormat="1" ht="30">
      <c r="A168" s="5"/>
      <c r="B168" s="5">
        <v>1</v>
      </c>
      <c r="C168" s="2" t="s">
        <v>116</v>
      </c>
      <c r="D168" s="5">
        <v>8</v>
      </c>
      <c r="E168" s="6">
        <f t="shared" si="61"/>
        <v>4</v>
      </c>
      <c r="F168" s="2">
        <v>114</v>
      </c>
      <c r="G168" s="5">
        <v>0.36</v>
      </c>
      <c r="H168" s="6">
        <f t="shared" si="57"/>
        <v>41.04</v>
      </c>
      <c r="I168" s="5">
        <v>0.3</v>
      </c>
      <c r="J168" s="6">
        <f t="shared" si="58"/>
        <v>12.312</v>
      </c>
      <c r="K168" s="5"/>
      <c r="L168" s="6">
        <f t="shared" si="59"/>
        <v>57.352</v>
      </c>
      <c r="M168" s="6">
        <f t="shared" si="60"/>
        <v>57.352</v>
      </c>
    </row>
    <row r="169" spans="1:13" s="2" customFormat="1" ht="30">
      <c r="A169" s="5"/>
      <c r="B169" s="5">
        <v>1</v>
      </c>
      <c r="C169" s="2" t="s">
        <v>135</v>
      </c>
      <c r="D169" s="5">
        <v>8</v>
      </c>
      <c r="E169" s="6">
        <f t="shared" si="61"/>
        <v>4</v>
      </c>
      <c r="F169" s="2">
        <v>168</v>
      </c>
      <c r="G169" s="5">
        <v>0.36</v>
      </c>
      <c r="H169" s="6">
        <f t="shared" si="57"/>
        <v>60.48</v>
      </c>
      <c r="I169" s="5">
        <v>0.3</v>
      </c>
      <c r="J169" s="6">
        <f t="shared" si="58"/>
        <v>18.144</v>
      </c>
      <c r="K169" s="5"/>
      <c r="L169" s="6">
        <f t="shared" si="59"/>
        <v>82.624</v>
      </c>
      <c r="M169" s="6">
        <f t="shared" si="60"/>
        <v>82.624</v>
      </c>
    </row>
    <row r="170" spans="1:13" s="2" customFormat="1" ht="30">
      <c r="A170" s="5"/>
      <c r="B170" s="5">
        <v>1</v>
      </c>
      <c r="C170" s="2" t="s">
        <v>136</v>
      </c>
      <c r="D170" s="5">
        <v>8</v>
      </c>
      <c r="E170" s="6">
        <f t="shared" si="61"/>
        <v>4</v>
      </c>
      <c r="F170" s="2">
        <v>263</v>
      </c>
      <c r="G170" s="5">
        <v>0.36</v>
      </c>
      <c r="H170" s="6">
        <f t="shared" si="57"/>
        <v>94.67999999999999</v>
      </c>
      <c r="I170" s="5">
        <v>0.3</v>
      </c>
      <c r="J170" s="6">
        <f t="shared" si="58"/>
        <v>28.403999999999996</v>
      </c>
      <c r="K170" s="5"/>
      <c r="L170" s="6">
        <f t="shared" si="59"/>
        <v>127.08399999999999</v>
      </c>
      <c r="M170" s="6">
        <f t="shared" si="60"/>
        <v>127.08399999999999</v>
      </c>
    </row>
    <row r="171" spans="1:13" s="2" customFormat="1" ht="30">
      <c r="A171" s="5"/>
      <c r="B171" s="5">
        <v>1</v>
      </c>
      <c r="C171" s="2" t="s">
        <v>137</v>
      </c>
      <c r="D171" s="5">
        <v>8</v>
      </c>
      <c r="E171" s="6">
        <f t="shared" si="61"/>
        <v>4</v>
      </c>
      <c r="F171" s="2">
        <v>316</v>
      </c>
      <c r="G171" s="5">
        <v>0.36</v>
      </c>
      <c r="H171" s="6">
        <f t="shared" si="57"/>
        <v>113.75999999999999</v>
      </c>
      <c r="I171" s="5">
        <v>0.3</v>
      </c>
      <c r="J171" s="6">
        <f t="shared" si="58"/>
        <v>34.12799999999999</v>
      </c>
      <c r="K171" s="5"/>
      <c r="L171" s="6">
        <f t="shared" si="59"/>
        <v>151.88799999999998</v>
      </c>
      <c r="M171" s="6">
        <f t="shared" si="60"/>
        <v>151.88799999999998</v>
      </c>
    </row>
    <row r="172" spans="1:13" s="2" customFormat="1" ht="15">
      <c r="A172" s="5"/>
      <c r="B172" s="5"/>
      <c r="D172" s="5"/>
      <c r="E172" s="6"/>
      <c r="G172" s="5"/>
      <c r="H172" s="6"/>
      <c r="I172" s="5"/>
      <c r="J172" s="6"/>
      <c r="K172" s="5"/>
      <c r="L172" s="6"/>
      <c r="M172" s="6"/>
    </row>
    <row r="173" spans="1:13" s="2" customFormat="1" ht="30">
      <c r="A173" s="5"/>
      <c r="B173" s="5">
        <v>1</v>
      </c>
      <c r="C173" s="2" t="s">
        <v>138</v>
      </c>
      <c r="D173" s="5">
        <v>5</v>
      </c>
      <c r="E173" s="6">
        <f>B173*(D173*0.5)</f>
        <v>2.5</v>
      </c>
      <c r="F173" s="2">
        <v>39</v>
      </c>
      <c r="G173" s="5">
        <v>0.36</v>
      </c>
      <c r="H173" s="6">
        <f aca="true" t="shared" si="62" ref="H173:H180">B173*(F173*G173)</f>
        <v>14.04</v>
      </c>
      <c r="I173" s="5">
        <v>0.3</v>
      </c>
      <c r="J173" s="6">
        <f aca="true" t="shared" si="63" ref="J173:J180">(H173*I173)</f>
        <v>4.212</v>
      </c>
      <c r="K173" s="5"/>
      <c r="L173" s="6">
        <f aca="true" t="shared" si="64" ref="L173:L180">(B173*K173+E173+H173+J173)/B173</f>
        <v>20.752</v>
      </c>
      <c r="M173" s="6">
        <f aca="true" t="shared" si="65" ref="M173:M180">L173*B173</f>
        <v>20.752</v>
      </c>
    </row>
    <row r="174" spans="1:13" s="2" customFormat="1" ht="30">
      <c r="A174" s="5"/>
      <c r="B174" s="5">
        <v>1</v>
      </c>
      <c r="C174" s="2" t="s">
        <v>139</v>
      </c>
      <c r="D174" s="5">
        <v>5</v>
      </c>
      <c r="E174" s="6">
        <f aca="true" t="shared" si="66" ref="E174:E180">B174*(D174*0.5)</f>
        <v>2.5</v>
      </c>
      <c r="F174" s="2">
        <v>40</v>
      </c>
      <c r="G174" s="5">
        <v>0.36</v>
      </c>
      <c r="H174" s="6">
        <f t="shared" si="62"/>
        <v>14.399999999999999</v>
      </c>
      <c r="I174" s="5">
        <v>0.3</v>
      </c>
      <c r="J174" s="6">
        <f t="shared" si="63"/>
        <v>4.319999999999999</v>
      </c>
      <c r="K174" s="5"/>
      <c r="L174" s="6">
        <f t="shared" si="64"/>
        <v>21.22</v>
      </c>
      <c r="M174" s="6">
        <f t="shared" si="65"/>
        <v>21.22</v>
      </c>
    </row>
    <row r="175" spans="1:13" s="2" customFormat="1" ht="30">
      <c r="A175" s="5"/>
      <c r="B175" s="5">
        <v>1</v>
      </c>
      <c r="C175" s="2" t="s">
        <v>140</v>
      </c>
      <c r="D175" s="5">
        <v>5</v>
      </c>
      <c r="E175" s="6">
        <f t="shared" si="66"/>
        <v>2.5</v>
      </c>
      <c r="F175" s="2">
        <v>50</v>
      </c>
      <c r="G175" s="5">
        <v>0.36</v>
      </c>
      <c r="H175" s="6">
        <f t="shared" si="62"/>
        <v>18</v>
      </c>
      <c r="I175" s="5">
        <v>0.3</v>
      </c>
      <c r="J175" s="6">
        <f t="shared" si="63"/>
        <v>5.3999999999999995</v>
      </c>
      <c r="K175" s="5"/>
      <c r="L175" s="6">
        <f t="shared" si="64"/>
        <v>25.9</v>
      </c>
      <c r="M175" s="6">
        <f t="shared" si="65"/>
        <v>25.9</v>
      </c>
    </row>
    <row r="176" spans="1:13" s="2" customFormat="1" ht="30">
      <c r="A176" s="5"/>
      <c r="B176" s="5">
        <v>1</v>
      </c>
      <c r="C176" s="2" t="s">
        <v>263</v>
      </c>
      <c r="D176" s="5">
        <v>5</v>
      </c>
      <c r="E176" s="6">
        <f t="shared" si="66"/>
        <v>2.5</v>
      </c>
      <c r="F176" s="2">
        <v>54</v>
      </c>
      <c r="G176" s="5">
        <v>0.36</v>
      </c>
      <c r="H176" s="6">
        <f t="shared" si="62"/>
        <v>19.439999999999998</v>
      </c>
      <c r="I176" s="5">
        <v>0.3</v>
      </c>
      <c r="J176" s="6">
        <f t="shared" si="63"/>
        <v>5.831999999999999</v>
      </c>
      <c r="K176" s="5"/>
      <c r="L176" s="6">
        <f t="shared" si="64"/>
        <v>27.772</v>
      </c>
      <c r="M176" s="6">
        <f t="shared" si="65"/>
        <v>27.772</v>
      </c>
    </row>
    <row r="177" spans="1:13" s="2" customFormat="1" ht="30">
      <c r="A177" s="5"/>
      <c r="B177" s="5">
        <v>1</v>
      </c>
      <c r="C177" s="2" t="s">
        <v>264</v>
      </c>
      <c r="D177" s="5">
        <v>8</v>
      </c>
      <c r="E177" s="6">
        <f t="shared" si="66"/>
        <v>4</v>
      </c>
      <c r="F177" s="2">
        <v>68</v>
      </c>
      <c r="G177" s="5">
        <v>0.36</v>
      </c>
      <c r="H177" s="6">
        <f t="shared" si="62"/>
        <v>24.48</v>
      </c>
      <c r="I177" s="5">
        <v>0.3</v>
      </c>
      <c r="J177" s="6">
        <f t="shared" si="63"/>
        <v>7.343999999999999</v>
      </c>
      <c r="K177" s="5"/>
      <c r="L177" s="6">
        <f t="shared" si="64"/>
        <v>35.824</v>
      </c>
      <c r="M177" s="6">
        <f t="shared" si="65"/>
        <v>35.824</v>
      </c>
    </row>
    <row r="178" spans="1:13" s="2" customFormat="1" ht="30">
      <c r="A178" s="5"/>
      <c r="B178" s="5">
        <v>1</v>
      </c>
      <c r="C178" s="2" t="s">
        <v>265</v>
      </c>
      <c r="D178" s="5">
        <v>8</v>
      </c>
      <c r="E178" s="6">
        <f t="shared" si="66"/>
        <v>4</v>
      </c>
      <c r="F178" s="2">
        <v>82</v>
      </c>
      <c r="G178" s="5">
        <v>0.36</v>
      </c>
      <c r="H178" s="6">
        <f t="shared" si="62"/>
        <v>29.52</v>
      </c>
      <c r="I178" s="5">
        <v>0.3</v>
      </c>
      <c r="J178" s="6">
        <f t="shared" si="63"/>
        <v>8.856</v>
      </c>
      <c r="K178" s="5"/>
      <c r="L178" s="6">
        <f t="shared" si="64"/>
        <v>42.376</v>
      </c>
      <c r="M178" s="6">
        <f t="shared" si="65"/>
        <v>42.376</v>
      </c>
    </row>
    <row r="179" spans="1:13" s="2" customFormat="1" ht="30">
      <c r="A179" s="5"/>
      <c r="B179" s="5">
        <v>1</v>
      </c>
      <c r="C179" s="2" t="s">
        <v>120</v>
      </c>
      <c r="D179" s="5">
        <v>8</v>
      </c>
      <c r="E179" s="6">
        <f t="shared" si="66"/>
        <v>4</v>
      </c>
      <c r="F179" s="2">
        <v>120</v>
      </c>
      <c r="G179" s="5">
        <v>0.36</v>
      </c>
      <c r="H179" s="6">
        <f t="shared" si="62"/>
        <v>43.199999999999996</v>
      </c>
      <c r="I179" s="5">
        <v>0.3</v>
      </c>
      <c r="J179" s="6">
        <f t="shared" si="63"/>
        <v>12.959999999999999</v>
      </c>
      <c r="K179" s="5"/>
      <c r="L179" s="6">
        <f t="shared" si="64"/>
        <v>60.16</v>
      </c>
      <c r="M179" s="6">
        <f t="shared" si="65"/>
        <v>60.16</v>
      </c>
    </row>
    <row r="180" spans="1:13" s="2" customFormat="1" ht="30">
      <c r="A180" s="5"/>
      <c r="B180" s="5">
        <v>1</v>
      </c>
      <c r="C180" s="2" t="s">
        <v>121</v>
      </c>
      <c r="D180" s="5">
        <v>8</v>
      </c>
      <c r="E180" s="6">
        <f t="shared" si="66"/>
        <v>4</v>
      </c>
      <c r="F180" s="2">
        <v>148</v>
      </c>
      <c r="G180" s="5">
        <v>0.36</v>
      </c>
      <c r="H180" s="6">
        <f t="shared" si="62"/>
        <v>53.28</v>
      </c>
      <c r="I180" s="5">
        <v>0.3</v>
      </c>
      <c r="J180" s="6">
        <f t="shared" si="63"/>
        <v>15.984</v>
      </c>
      <c r="K180" s="5"/>
      <c r="L180" s="6">
        <f t="shared" si="64"/>
        <v>73.264</v>
      </c>
      <c r="M180" s="6">
        <f t="shared" si="65"/>
        <v>73.264</v>
      </c>
    </row>
    <row r="182" ht="15.75">
      <c r="C182" s="7" t="s">
        <v>488</v>
      </c>
    </row>
    <row r="183" spans="1:13" s="2" customFormat="1" ht="45">
      <c r="A183" s="5"/>
      <c r="B183" s="5">
        <v>4</v>
      </c>
      <c r="C183" s="2" t="s">
        <v>377</v>
      </c>
      <c r="D183" s="5">
        <v>6</v>
      </c>
      <c r="E183" s="6">
        <f>B183*(D183*0.3)</f>
        <v>7.199999999999999</v>
      </c>
      <c r="F183" s="2">
        <v>99</v>
      </c>
      <c r="G183" s="5">
        <v>0.4</v>
      </c>
      <c r="H183" s="6">
        <f aca="true" t="shared" si="67" ref="H183:H191">B183*(F183*G183)</f>
        <v>158.4</v>
      </c>
      <c r="I183" s="5">
        <v>0.25</v>
      </c>
      <c r="J183" s="6">
        <f aca="true" t="shared" si="68" ref="J183:J191">(H183*I183)</f>
        <v>39.6</v>
      </c>
      <c r="K183" s="5"/>
      <c r="L183" s="6">
        <f aca="true" t="shared" si="69" ref="L183:L191">(B183*K183+E183+H183+J183)/B183</f>
        <v>51.3</v>
      </c>
      <c r="M183" s="6">
        <f aca="true" t="shared" si="70" ref="M183:M191">L183*B183</f>
        <v>205.2</v>
      </c>
    </row>
    <row r="184" spans="1:13" s="2" customFormat="1" ht="45">
      <c r="A184" s="5"/>
      <c r="B184" s="5">
        <v>4</v>
      </c>
      <c r="C184" s="2" t="s">
        <v>378</v>
      </c>
      <c r="D184" s="5">
        <v>8</v>
      </c>
      <c r="E184" s="6">
        <f aca="true" t="shared" si="71" ref="E184:E191">B184*(D184*0.3)</f>
        <v>9.6</v>
      </c>
      <c r="F184" s="2">
        <v>102</v>
      </c>
      <c r="G184" s="5">
        <v>0.4</v>
      </c>
      <c r="H184" s="6">
        <f t="shared" si="67"/>
        <v>163.20000000000002</v>
      </c>
      <c r="I184" s="5">
        <v>0.25</v>
      </c>
      <c r="J184" s="6">
        <f t="shared" si="68"/>
        <v>40.800000000000004</v>
      </c>
      <c r="K184" s="5"/>
      <c r="L184" s="6">
        <f t="shared" si="69"/>
        <v>53.400000000000006</v>
      </c>
      <c r="M184" s="6">
        <f t="shared" si="70"/>
        <v>213.60000000000002</v>
      </c>
    </row>
    <row r="185" spans="1:13" s="2" customFormat="1" ht="45">
      <c r="A185" s="5"/>
      <c r="B185" s="5">
        <v>4</v>
      </c>
      <c r="C185" s="2" t="s">
        <v>489</v>
      </c>
      <c r="D185" s="5">
        <v>9</v>
      </c>
      <c r="E185" s="6">
        <f t="shared" si="71"/>
        <v>10.799999999999999</v>
      </c>
      <c r="F185" s="2">
        <v>112</v>
      </c>
      <c r="G185" s="5">
        <v>0.4</v>
      </c>
      <c r="H185" s="6">
        <f t="shared" si="67"/>
        <v>179.20000000000002</v>
      </c>
      <c r="I185" s="5">
        <v>0.25</v>
      </c>
      <c r="J185" s="6">
        <f t="shared" si="68"/>
        <v>44.800000000000004</v>
      </c>
      <c r="K185" s="5"/>
      <c r="L185" s="6">
        <f t="shared" si="69"/>
        <v>58.70000000000001</v>
      </c>
      <c r="M185" s="6">
        <f t="shared" si="70"/>
        <v>234.80000000000004</v>
      </c>
    </row>
    <row r="186" spans="1:13" s="2" customFormat="1" ht="45">
      <c r="A186" s="5"/>
      <c r="B186" s="5">
        <v>4</v>
      </c>
      <c r="C186" s="2" t="s">
        <v>379</v>
      </c>
      <c r="D186" s="5">
        <v>12</v>
      </c>
      <c r="E186" s="6">
        <f t="shared" si="71"/>
        <v>14.399999999999999</v>
      </c>
      <c r="F186" s="2">
        <v>125</v>
      </c>
      <c r="G186" s="5">
        <v>0.4</v>
      </c>
      <c r="H186" s="6">
        <f t="shared" si="67"/>
        <v>200</v>
      </c>
      <c r="I186" s="5">
        <v>0.25</v>
      </c>
      <c r="J186" s="6">
        <f t="shared" si="68"/>
        <v>50</v>
      </c>
      <c r="K186" s="5"/>
      <c r="L186" s="6">
        <f t="shared" si="69"/>
        <v>66.1</v>
      </c>
      <c r="M186" s="6">
        <f t="shared" si="70"/>
        <v>264.4</v>
      </c>
    </row>
    <row r="187" spans="1:13" s="2" customFormat="1" ht="45">
      <c r="A187" s="5"/>
      <c r="B187" s="5">
        <v>4</v>
      </c>
      <c r="C187" s="2" t="s">
        <v>380</v>
      </c>
      <c r="D187" s="5">
        <v>22</v>
      </c>
      <c r="E187" s="6">
        <f t="shared" si="71"/>
        <v>26.4</v>
      </c>
      <c r="F187" s="2">
        <v>165</v>
      </c>
      <c r="G187" s="5">
        <v>0.4</v>
      </c>
      <c r="H187" s="6">
        <f t="shared" si="67"/>
        <v>264</v>
      </c>
      <c r="I187" s="5">
        <v>0.25</v>
      </c>
      <c r="J187" s="6">
        <f t="shared" si="68"/>
        <v>66</v>
      </c>
      <c r="K187" s="5"/>
      <c r="L187" s="6">
        <f t="shared" si="69"/>
        <v>89.1</v>
      </c>
      <c r="M187" s="6">
        <f t="shared" si="70"/>
        <v>356.4</v>
      </c>
    </row>
    <row r="188" spans="1:13" s="2" customFormat="1" ht="45">
      <c r="A188" s="5"/>
      <c r="B188" s="5">
        <v>4</v>
      </c>
      <c r="C188" s="2" t="s">
        <v>381</v>
      </c>
      <c r="D188" s="5">
        <v>36</v>
      </c>
      <c r="E188" s="6">
        <f t="shared" si="71"/>
        <v>43.199999999999996</v>
      </c>
      <c r="F188" s="2">
        <v>205</v>
      </c>
      <c r="G188" s="5">
        <v>0.4</v>
      </c>
      <c r="H188" s="6">
        <f t="shared" si="67"/>
        <v>328</v>
      </c>
      <c r="I188" s="5">
        <v>0.25</v>
      </c>
      <c r="J188" s="6">
        <f t="shared" si="68"/>
        <v>82</v>
      </c>
      <c r="K188" s="5"/>
      <c r="L188" s="6">
        <f t="shared" si="69"/>
        <v>113.3</v>
      </c>
      <c r="M188" s="6">
        <f t="shared" si="70"/>
        <v>453.2</v>
      </c>
    </row>
    <row r="189" spans="1:13" s="2" customFormat="1" ht="30" customHeight="1">
      <c r="A189" s="5"/>
      <c r="B189" s="5">
        <v>4</v>
      </c>
      <c r="C189" s="2" t="s">
        <v>110</v>
      </c>
      <c r="D189" s="5">
        <v>45</v>
      </c>
      <c r="E189" s="6">
        <f t="shared" si="71"/>
        <v>54</v>
      </c>
      <c r="F189" s="2">
        <v>338</v>
      </c>
      <c r="G189" s="5">
        <v>0.4</v>
      </c>
      <c r="H189" s="6">
        <f t="shared" si="67"/>
        <v>540.8000000000001</v>
      </c>
      <c r="I189" s="5">
        <v>0.25</v>
      </c>
      <c r="J189" s="6">
        <f t="shared" si="68"/>
        <v>135.20000000000002</v>
      </c>
      <c r="K189" s="5"/>
      <c r="L189" s="6">
        <f t="shared" si="69"/>
        <v>182.50000000000003</v>
      </c>
      <c r="M189" s="6">
        <f t="shared" si="70"/>
        <v>730.0000000000001</v>
      </c>
    </row>
    <row r="190" spans="1:13" s="2" customFormat="1" ht="45">
      <c r="A190" s="5"/>
      <c r="B190" s="5">
        <v>4</v>
      </c>
      <c r="C190" s="2" t="s">
        <v>111</v>
      </c>
      <c r="D190" s="5">
        <v>52</v>
      </c>
      <c r="E190" s="6">
        <f t="shared" si="71"/>
        <v>62.4</v>
      </c>
      <c r="F190" s="2">
        <v>398</v>
      </c>
      <c r="G190" s="5">
        <v>0.4</v>
      </c>
      <c r="H190" s="6">
        <f t="shared" si="67"/>
        <v>636.8000000000001</v>
      </c>
      <c r="I190" s="5">
        <v>0.25</v>
      </c>
      <c r="J190" s="6">
        <f t="shared" si="68"/>
        <v>159.20000000000002</v>
      </c>
      <c r="K190" s="5"/>
      <c r="L190" s="6">
        <f t="shared" si="69"/>
        <v>214.60000000000002</v>
      </c>
      <c r="M190" s="6">
        <f t="shared" si="70"/>
        <v>858.4000000000001</v>
      </c>
    </row>
    <row r="191" spans="1:13" s="2" customFormat="1" ht="45">
      <c r="A191" s="5"/>
      <c r="B191" s="5">
        <v>4</v>
      </c>
      <c r="C191" s="2" t="s">
        <v>186</v>
      </c>
      <c r="D191" s="5">
        <v>55</v>
      </c>
      <c r="E191" s="6">
        <f t="shared" si="71"/>
        <v>66</v>
      </c>
      <c r="F191" s="2">
        <v>488</v>
      </c>
      <c r="G191" s="5">
        <v>0.4</v>
      </c>
      <c r="H191" s="6">
        <f t="shared" si="67"/>
        <v>780.8000000000001</v>
      </c>
      <c r="I191" s="5">
        <v>0.25</v>
      </c>
      <c r="J191" s="6">
        <f t="shared" si="68"/>
        <v>195.20000000000002</v>
      </c>
      <c r="K191" s="5"/>
      <c r="L191" s="6">
        <f t="shared" si="69"/>
        <v>260.5</v>
      </c>
      <c r="M191" s="6">
        <f t="shared" si="70"/>
        <v>1042</v>
      </c>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M1224"/>
  <sheetViews>
    <sheetView zoomScale="75" zoomScaleNormal="75" zoomScalePageLayoutView="0" workbookViewId="0" topLeftCell="A1">
      <selection activeCell="A3" sqref="A3"/>
    </sheetView>
  </sheetViews>
  <sheetFormatPr defaultColWidth="9.140625" defaultRowHeight="12.75"/>
  <cols>
    <col min="1" max="1" width="5.8515625" style="0" customWidth="1"/>
    <col min="2" max="2" width="6.28125" style="0" customWidth="1"/>
    <col min="3" max="3" width="39.8515625" style="0" customWidth="1"/>
    <col min="5" max="5" width="9.8515625" style="0"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4" customFormat="1" ht="15"/>
    <row r="3" spans="1:13" s="2" customFormat="1" ht="60">
      <c r="A3" s="5" t="s">
        <v>292</v>
      </c>
      <c r="B3" s="5">
        <v>1</v>
      </c>
      <c r="C3" s="2" t="s">
        <v>25</v>
      </c>
      <c r="D3" s="5">
        <v>100</v>
      </c>
      <c r="E3" s="6">
        <f>B3*(D3*0.3)</f>
        <v>30</v>
      </c>
      <c r="F3" s="2">
        <v>2450</v>
      </c>
      <c r="G3" s="5">
        <v>0.4</v>
      </c>
      <c r="H3" s="6">
        <f aca="true" t="shared" si="0" ref="H3:H36">B3*(F3*G3)</f>
        <v>980</v>
      </c>
      <c r="I3" s="5">
        <v>0.25</v>
      </c>
      <c r="J3" s="6">
        <f aca="true" t="shared" si="1" ref="J3:J36">(H3*I3)</f>
        <v>245</v>
      </c>
      <c r="K3" s="5"/>
      <c r="L3" s="6">
        <f aca="true" t="shared" si="2" ref="L3:L36">(B3*K3+E3+H3+J3)/B3</f>
        <v>1255</v>
      </c>
      <c r="M3" s="6">
        <f aca="true" t="shared" si="3" ref="M3:M36">L3*B3</f>
        <v>1255</v>
      </c>
    </row>
    <row r="4" spans="1:13" s="2" customFormat="1" ht="15">
      <c r="A4" s="5"/>
      <c r="B4" s="5">
        <v>1</v>
      </c>
      <c r="C4" s="2" t="s">
        <v>26</v>
      </c>
      <c r="D4" s="5">
        <v>10</v>
      </c>
      <c r="E4" s="6">
        <f aca="true" t="shared" si="4" ref="E4:E59">B4*(D4*0.3)</f>
        <v>3</v>
      </c>
      <c r="F4" s="2">
        <v>200</v>
      </c>
      <c r="G4" s="5">
        <v>0.4</v>
      </c>
      <c r="H4" s="6">
        <f t="shared" si="0"/>
        <v>80</v>
      </c>
      <c r="I4" s="5">
        <v>0.25</v>
      </c>
      <c r="J4" s="6">
        <f t="shared" si="1"/>
        <v>20</v>
      </c>
      <c r="K4" s="5"/>
      <c r="L4" s="6">
        <f t="shared" si="2"/>
        <v>103</v>
      </c>
      <c r="M4" s="6">
        <f t="shared" si="3"/>
        <v>103</v>
      </c>
    </row>
    <row r="5" spans="1:13" s="2" customFormat="1" ht="15">
      <c r="A5" s="5"/>
      <c r="B5" s="5">
        <v>1</v>
      </c>
      <c r="C5" s="2" t="s">
        <v>27</v>
      </c>
      <c r="D5" s="5">
        <v>10</v>
      </c>
      <c r="E5" s="6">
        <f t="shared" si="4"/>
        <v>3</v>
      </c>
      <c r="F5" s="2">
        <v>250</v>
      </c>
      <c r="G5" s="5">
        <v>0.4</v>
      </c>
      <c r="H5" s="6">
        <f t="shared" si="0"/>
        <v>100</v>
      </c>
      <c r="I5" s="5">
        <v>0.25</v>
      </c>
      <c r="J5" s="6">
        <f t="shared" si="1"/>
        <v>25</v>
      </c>
      <c r="K5" s="5"/>
      <c r="L5" s="6">
        <f t="shared" si="2"/>
        <v>128</v>
      </c>
      <c r="M5" s="6">
        <f t="shared" si="3"/>
        <v>128</v>
      </c>
    </row>
    <row r="6" spans="1:13" s="2" customFormat="1" ht="15">
      <c r="A6" s="5"/>
      <c r="B6" s="5">
        <v>1</v>
      </c>
      <c r="C6" s="2" t="s">
        <v>187</v>
      </c>
      <c r="D6" s="5">
        <v>10</v>
      </c>
      <c r="E6" s="6">
        <f>B6*(D6*0.2)</f>
        <v>2</v>
      </c>
      <c r="F6" s="2">
        <v>125</v>
      </c>
      <c r="G6" s="5">
        <v>0.4</v>
      </c>
      <c r="H6" s="6">
        <f t="shared" si="0"/>
        <v>50</v>
      </c>
      <c r="I6" s="5">
        <v>0.25</v>
      </c>
      <c r="J6" s="6">
        <f t="shared" si="1"/>
        <v>12.5</v>
      </c>
      <c r="K6" s="5"/>
      <c r="L6" s="6">
        <f t="shared" si="2"/>
        <v>64.5</v>
      </c>
      <c r="M6" s="6">
        <f t="shared" si="3"/>
        <v>64.5</v>
      </c>
    </row>
    <row r="7" spans="1:13" s="2" customFormat="1" ht="15">
      <c r="A7" s="5"/>
      <c r="B7" s="5">
        <v>1</v>
      </c>
      <c r="C7" s="2" t="s">
        <v>188</v>
      </c>
      <c r="D7" s="5">
        <v>10</v>
      </c>
      <c r="E7" s="6">
        <f>B7*(D7*0.2)</f>
        <v>2</v>
      </c>
      <c r="F7" s="2">
        <v>125</v>
      </c>
      <c r="G7" s="5">
        <v>0.4</v>
      </c>
      <c r="H7" s="6">
        <f t="shared" si="0"/>
        <v>50</v>
      </c>
      <c r="I7" s="5">
        <v>0.25</v>
      </c>
      <c r="J7" s="6">
        <f t="shared" si="1"/>
        <v>12.5</v>
      </c>
      <c r="K7" s="5"/>
      <c r="L7" s="6">
        <f t="shared" si="2"/>
        <v>64.5</v>
      </c>
      <c r="M7" s="6">
        <f t="shared" si="3"/>
        <v>64.5</v>
      </c>
    </row>
    <row r="8" spans="1:13" s="2" customFormat="1" ht="15">
      <c r="A8" s="5"/>
      <c r="B8" s="5">
        <v>2</v>
      </c>
      <c r="C8" s="2" t="s">
        <v>189</v>
      </c>
      <c r="D8" s="5">
        <v>10</v>
      </c>
      <c r="E8" s="6">
        <f>B8*(D8*0.2)</f>
        <v>4</v>
      </c>
      <c r="F8" s="2">
        <v>125</v>
      </c>
      <c r="G8" s="5">
        <v>0.4</v>
      </c>
      <c r="H8" s="6">
        <f t="shared" si="0"/>
        <v>100</v>
      </c>
      <c r="I8" s="5">
        <v>0.25</v>
      </c>
      <c r="J8" s="6">
        <f t="shared" si="1"/>
        <v>25</v>
      </c>
      <c r="K8" s="5"/>
      <c r="L8" s="6">
        <f t="shared" si="2"/>
        <v>64.5</v>
      </c>
      <c r="M8" s="6">
        <f t="shared" si="3"/>
        <v>129</v>
      </c>
    </row>
    <row r="9" spans="1:13" s="2" customFormat="1" ht="15">
      <c r="A9" s="5"/>
      <c r="B9" s="5">
        <v>1</v>
      </c>
      <c r="C9" s="2" t="s">
        <v>190</v>
      </c>
      <c r="D9" s="5">
        <v>10</v>
      </c>
      <c r="E9" s="6">
        <f>B9*(D9*0.2)</f>
        <v>2</v>
      </c>
      <c r="F9" s="2">
        <v>150</v>
      </c>
      <c r="G9" s="5">
        <v>0.4</v>
      </c>
      <c r="H9" s="6">
        <f t="shared" si="0"/>
        <v>60</v>
      </c>
      <c r="I9" s="5">
        <v>0.25</v>
      </c>
      <c r="J9" s="6">
        <f t="shared" si="1"/>
        <v>15</v>
      </c>
      <c r="K9" s="5"/>
      <c r="L9" s="6">
        <f t="shared" si="2"/>
        <v>77</v>
      </c>
      <c r="M9" s="6">
        <f t="shared" si="3"/>
        <v>77</v>
      </c>
    </row>
    <row r="10" spans="1:13" s="2" customFormat="1" ht="15">
      <c r="A10" s="5"/>
      <c r="B10" s="5">
        <v>1</v>
      </c>
      <c r="C10" s="2" t="s">
        <v>345</v>
      </c>
      <c r="D10" s="5">
        <v>10</v>
      </c>
      <c r="E10" s="6">
        <f t="shared" si="4"/>
        <v>3</v>
      </c>
      <c r="F10" s="2">
        <v>450</v>
      </c>
      <c r="G10" s="5">
        <v>0.4</v>
      </c>
      <c r="H10" s="6">
        <f t="shared" si="0"/>
        <v>180</v>
      </c>
      <c r="I10" s="5">
        <v>0.25</v>
      </c>
      <c r="J10" s="6">
        <f t="shared" si="1"/>
        <v>45</v>
      </c>
      <c r="K10" s="5"/>
      <c r="L10" s="6">
        <f t="shared" si="2"/>
        <v>228</v>
      </c>
      <c r="M10" s="6">
        <f t="shared" si="3"/>
        <v>228</v>
      </c>
    </row>
    <row r="11" spans="1:13" s="2" customFormat="1" ht="15.75">
      <c r="A11" s="5"/>
      <c r="B11" s="5"/>
      <c r="C11" s="7" t="s">
        <v>250</v>
      </c>
      <c r="D11" s="5"/>
      <c r="E11" s="6">
        <f t="shared" si="4"/>
        <v>0</v>
      </c>
      <c r="G11" s="5"/>
      <c r="H11" s="6">
        <f t="shared" si="0"/>
        <v>0</v>
      </c>
      <c r="I11" s="5"/>
      <c r="J11" s="6">
        <f t="shared" si="1"/>
        <v>0</v>
      </c>
      <c r="K11" s="5"/>
      <c r="L11" s="6" t="e">
        <f t="shared" si="2"/>
        <v>#DIV/0!</v>
      </c>
      <c r="M11" s="6" t="e">
        <f t="shared" si="3"/>
        <v>#DIV/0!</v>
      </c>
    </row>
    <row r="12" spans="1:13" s="2" customFormat="1" ht="30">
      <c r="A12" s="5" t="s">
        <v>292</v>
      </c>
      <c r="B12" s="5">
        <v>1</v>
      </c>
      <c r="C12" s="2" t="s">
        <v>169</v>
      </c>
      <c r="D12" s="5">
        <v>30</v>
      </c>
      <c r="E12" s="6">
        <f>B12*(D12*0.3)</f>
        <v>9</v>
      </c>
      <c r="F12" s="2">
        <v>441</v>
      </c>
      <c r="G12" s="5">
        <v>0.5</v>
      </c>
      <c r="H12" s="6">
        <f t="shared" si="0"/>
        <v>220.5</v>
      </c>
      <c r="I12" s="5">
        <v>0.25</v>
      </c>
      <c r="J12" s="6">
        <f t="shared" si="1"/>
        <v>55.125</v>
      </c>
      <c r="K12" s="5"/>
      <c r="L12" s="6">
        <f t="shared" si="2"/>
        <v>284.625</v>
      </c>
      <c r="M12" s="6">
        <f t="shared" si="3"/>
        <v>284.625</v>
      </c>
    </row>
    <row r="13" spans="1:13" s="2" customFormat="1" ht="180">
      <c r="A13" s="5"/>
      <c r="B13" s="5">
        <v>1</v>
      </c>
      <c r="C13" s="2" t="s">
        <v>168</v>
      </c>
      <c r="D13" s="5">
        <v>50</v>
      </c>
      <c r="E13" s="6">
        <f>B13*(D13*0.5)</f>
        <v>25</v>
      </c>
      <c r="F13" s="2">
        <f>1061+150</f>
        <v>1211</v>
      </c>
      <c r="G13" s="5">
        <v>1</v>
      </c>
      <c r="H13" s="6">
        <f t="shared" si="0"/>
        <v>1211</v>
      </c>
      <c r="I13" s="5">
        <v>0.35</v>
      </c>
      <c r="J13" s="6">
        <f t="shared" si="1"/>
        <v>423.84999999999997</v>
      </c>
      <c r="K13" s="5"/>
      <c r="L13" s="6">
        <f t="shared" si="2"/>
        <v>1659.85</v>
      </c>
      <c r="M13" s="6">
        <f t="shared" si="3"/>
        <v>1659.85</v>
      </c>
    </row>
    <row r="14" spans="1:13" s="2" customFormat="1" ht="15">
      <c r="A14" s="5"/>
      <c r="B14" s="5">
        <v>1</v>
      </c>
      <c r="C14" s="2" t="s">
        <v>415</v>
      </c>
      <c r="D14" s="5"/>
      <c r="E14" s="6">
        <f>B14*(D14*0.3)</f>
        <v>0</v>
      </c>
      <c r="F14" s="2">
        <f>1285+150</f>
        <v>1435</v>
      </c>
      <c r="G14" s="5">
        <v>1</v>
      </c>
      <c r="H14" s="6">
        <f t="shared" si="0"/>
        <v>1435</v>
      </c>
      <c r="I14" s="5">
        <v>0.35</v>
      </c>
      <c r="J14" s="6">
        <f t="shared" si="1"/>
        <v>502.24999999999994</v>
      </c>
      <c r="K14" s="5"/>
      <c r="L14" s="6">
        <f t="shared" si="2"/>
        <v>1937.25</v>
      </c>
      <c r="M14" s="6">
        <f t="shared" si="3"/>
        <v>1937.25</v>
      </c>
    </row>
    <row r="15" spans="1:13" s="2" customFormat="1" ht="30">
      <c r="A15" s="5"/>
      <c r="B15" s="5">
        <v>1</v>
      </c>
      <c r="C15" s="2" t="s">
        <v>416</v>
      </c>
      <c r="D15" s="5">
        <v>4</v>
      </c>
      <c r="E15" s="6">
        <v>0</v>
      </c>
      <c r="F15" s="2">
        <v>370</v>
      </c>
      <c r="G15" s="5">
        <v>1</v>
      </c>
      <c r="H15" s="6">
        <f t="shared" si="0"/>
        <v>370</v>
      </c>
      <c r="I15" s="5">
        <v>0.35</v>
      </c>
      <c r="J15" s="6">
        <f t="shared" si="1"/>
        <v>129.5</v>
      </c>
      <c r="K15" s="5"/>
      <c r="L15" s="6">
        <f t="shared" si="2"/>
        <v>499.5</v>
      </c>
      <c r="M15" s="6">
        <f t="shared" si="3"/>
        <v>499.5</v>
      </c>
    </row>
    <row r="16" spans="1:13" s="2" customFormat="1" ht="45">
      <c r="A16" s="5"/>
      <c r="B16" s="5">
        <v>1</v>
      </c>
      <c r="C16" s="2" t="s">
        <v>417</v>
      </c>
      <c r="D16" s="5">
        <v>4</v>
      </c>
      <c r="E16" s="6">
        <v>0</v>
      </c>
      <c r="F16" s="2">
        <v>367</v>
      </c>
      <c r="G16" s="5">
        <v>1</v>
      </c>
      <c r="H16" s="6">
        <f t="shared" si="0"/>
        <v>367</v>
      </c>
      <c r="I16" s="5">
        <v>0.35</v>
      </c>
      <c r="J16" s="6">
        <f t="shared" si="1"/>
        <v>128.45</v>
      </c>
      <c r="K16" s="5"/>
      <c r="L16" s="6">
        <f t="shared" si="2"/>
        <v>495.45</v>
      </c>
      <c r="M16" s="6">
        <f t="shared" si="3"/>
        <v>495.45</v>
      </c>
    </row>
    <row r="17" spans="1:13" s="2" customFormat="1" ht="15">
      <c r="A17" s="5"/>
      <c r="B17" s="5"/>
      <c r="D17" s="5"/>
      <c r="E17" s="6">
        <f t="shared" si="4"/>
        <v>0</v>
      </c>
      <c r="G17" s="5"/>
      <c r="H17" s="6">
        <f t="shared" si="0"/>
        <v>0</v>
      </c>
      <c r="I17" s="5"/>
      <c r="J17" s="6">
        <f t="shared" si="1"/>
        <v>0</v>
      </c>
      <c r="K17" s="5"/>
      <c r="L17" s="6" t="e">
        <f t="shared" si="2"/>
        <v>#DIV/0!</v>
      </c>
      <c r="M17" s="6" t="e">
        <f t="shared" si="3"/>
        <v>#DIV/0!</v>
      </c>
    </row>
    <row r="18" spans="1:13" s="2" customFormat="1" ht="15">
      <c r="A18" s="5"/>
      <c r="B18" s="5"/>
      <c r="D18" s="5"/>
      <c r="E18" s="6">
        <f t="shared" si="4"/>
        <v>0</v>
      </c>
      <c r="G18" s="5"/>
      <c r="H18" s="6">
        <f t="shared" si="0"/>
        <v>0</v>
      </c>
      <c r="I18" s="5"/>
      <c r="J18" s="6">
        <f t="shared" si="1"/>
        <v>0</v>
      </c>
      <c r="K18" s="5"/>
      <c r="L18" s="6" t="e">
        <f t="shared" si="2"/>
        <v>#DIV/0!</v>
      </c>
      <c r="M18" s="6" t="e">
        <f t="shared" si="3"/>
        <v>#DIV/0!</v>
      </c>
    </row>
    <row r="19" spans="1:13" s="2" customFormat="1" ht="15">
      <c r="A19" s="5"/>
      <c r="B19" s="5"/>
      <c r="D19" s="5"/>
      <c r="E19" s="6">
        <f t="shared" si="4"/>
        <v>0</v>
      </c>
      <c r="G19" s="5"/>
      <c r="H19" s="6">
        <f t="shared" si="0"/>
        <v>0</v>
      </c>
      <c r="I19" s="5"/>
      <c r="J19" s="6">
        <f t="shared" si="1"/>
        <v>0</v>
      </c>
      <c r="K19" s="5"/>
      <c r="L19" s="6" t="e">
        <f t="shared" si="2"/>
        <v>#DIV/0!</v>
      </c>
      <c r="M19" s="6" t="e">
        <f t="shared" si="3"/>
        <v>#DIV/0!</v>
      </c>
    </row>
    <row r="20" spans="1:13" s="2" customFormat="1" ht="15">
      <c r="A20" s="5"/>
      <c r="B20" s="5"/>
      <c r="D20" s="5"/>
      <c r="E20" s="6">
        <f t="shared" si="4"/>
        <v>0</v>
      </c>
      <c r="G20" s="5"/>
      <c r="H20" s="6">
        <f t="shared" si="0"/>
        <v>0</v>
      </c>
      <c r="I20" s="5"/>
      <c r="J20" s="6">
        <f t="shared" si="1"/>
        <v>0</v>
      </c>
      <c r="K20" s="5"/>
      <c r="L20" s="6" t="e">
        <f t="shared" si="2"/>
        <v>#DIV/0!</v>
      </c>
      <c r="M20" s="6" t="e">
        <f t="shared" si="3"/>
        <v>#DIV/0!</v>
      </c>
    </row>
    <row r="21" spans="1:13" s="2" customFormat="1" ht="15">
      <c r="A21" s="5"/>
      <c r="B21" s="5"/>
      <c r="D21" s="5"/>
      <c r="E21" s="6">
        <f t="shared" si="4"/>
        <v>0</v>
      </c>
      <c r="G21" s="5"/>
      <c r="H21" s="6">
        <f t="shared" si="0"/>
        <v>0</v>
      </c>
      <c r="I21" s="5"/>
      <c r="J21" s="6">
        <f t="shared" si="1"/>
        <v>0</v>
      </c>
      <c r="K21" s="5"/>
      <c r="L21" s="6" t="e">
        <f t="shared" si="2"/>
        <v>#DIV/0!</v>
      </c>
      <c r="M21" s="6" t="e">
        <f t="shared" si="3"/>
        <v>#DIV/0!</v>
      </c>
    </row>
    <row r="22" spans="1:13" s="2" customFormat="1" ht="15">
      <c r="A22" s="5"/>
      <c r="B22" s="5"/>
      <c r="D22" s="5"/>
      <c r="E22" s="6">
        <f t="shared" si="4"/>
        <v>0</v>
      </c>
      <c r="G22" s="5"/>
      <c r="H22" s="6">
        <f t="shared" si="0"/>
        <v>0</v>
      </c>
      <c r="I22" s="5"/>
      <c r="J22" s="6">
        <f t="shared" si="1"/>
        <v>0</v>
      </c>
      <c r="K22" s="5"/>
      <c r="L22" s="6" t="e">
        <f t="shared" si="2"/>
        <v>#DIV/0!</v>
      </c>
      <c r="M22" s="6" t="e">
        <f t="shared" si="3"/>
        <v>#DIV/0!</v>
      </c>
    </row>
    <row r="23" spans="1:13" s="2" customFormat="1" ht="15">
      <c r="A23" s="5"/>
      <c r="B23" s="5"/>
      <c r="D23" s="5"/>
      <c r="E23" s="6">
        <f t="shared" si="4"/>
        <v>0</v>
      </c>
      <c r="G23" s="5"/>
      <c r="H23" s="6">
        <f t="shared" si="0"/>
        <v>0</v>
      </c>
      <c r="I23" s="5"/>
      <c r="J23" s="6">
        <f t="shared" si="1"/>
        <v>0</v>
      </c>
      <c r="K23" s="5"/>
      <c r="L23" s="6" t="e">
        <f t="shared" si="2"/>
        <v>#DIV/0!</v>
      </c>
      <c r="M23" s="6" t="e">
        <f t="shared" si="3"/>
        <v>#DIV/0!</v>
      </c>
    </row>
    <row r="24" spans="1:13" s="2" customFormat="1" ht="15">
      <c r="A24" s="5"/>
      <c r="B24" s="5"/>
      <c r="D24" s="5"/>
      <c r="E24" s="6">
        <f t="shared" si="4"/>
        <v>0</v>
      </c>
      <c r="G24" s="5"/>
      <c r="H24" s="6">
        <f t="shared" si="0"/>
        <v>0</v>
      </c>
      <c r="I24" s="5"/>
      <c r="J24" s="6">
        <f t="shared" si="1"/>
        <v>0</v>
      </c>
      <c r="K24" s="5"/>
      <c r="L24" s="6" t="e">
        <f t="shared" si="2"/>
        <v>#DIV/0!</v>
      </c>
      <c r="M24" s="6" t="e">
        <f t="shared" si="3"/>
        <v>#DIV/0!</v>
      </c>
    </row>
    <row r="25" spans="1:13" s="2" customFormat="1" ht="15">
      <c r="A25" s="5"/>
      <c r="B25" s="5"/>
      <c r="D25" s="5"/>
      <c r="E25" s="6">
        <f t="shared" si="4"/>
        <v>0</v>
      </c>
      <c r="G25" s="5"/>
      <c r="H25" s="6">
        <f t="shared" si="0"/>
        <v>0</v>
      </c>
      <c r="I25" s="5"/>
      <c r="J25" s="6">
        <f t="shared" si="1"/>
        <v>0</v>
      </c>
      <c r="K25" s="5"/>
      <c r="L25" s="6" t="e">
        <f t="shared" si="2"/>
        <v>#DIV/0!</v>
      </c>
      <c r="M25" s="6" t="e">
        <f t="shared" si="3"/>
        <v>#DIV/0!</v>
      </c>
    </row>
    <row r="26" spans="1:13" s="2" customFormat="1" ht="15">
      <c r="A26" s="5"/>
      <c r="B26" s="5"/>
      <c r="D26" s="5"/>
      <c r="E26" s="6">
        <f t="shared" si="4"/>
        <v>0</v>
      </c>
      <c r="G26" s="5"/>
      <c r="H26" s="6">
        <f t="shared" si="0"/>
        <v>0</v>
      </c>
      <c r="I26" s="5"/>
      <c r="J26" s="6">
        <f t="shared" si="1"/>
        <v>0</v>
      </c>
      <c r="K26" s="5"/>
      <c r="L26" s="6" t="e">
        <f t="shared" si="2"/>
        <v>#DIV/0!</v>
      </c>
      <c r="M26" s="6" t="e">
        <f t="shared" si="3"/>
        <v>#DIV/0!</v>
      </c>
    </row>
    <row r="27" spans="1:13" s="2" customFormat="1" ht="15">
      <c r="A27" s="5"/>
      <c r="B27" s="5"/>
      <c r="D27" s="5"/>
      <c r="E27" s="6">
        <f t="shared" si="4"/>
        <v>0</v>
      </c>
      <c r="G27" s="5"/>
      <c r="H27" s="6">
        <f t="shared" si="0"/>
        <v>0</v>
      </c>
      <c r="I27" s="5"/>
      <c r="J27" s="6">
        <f t="shared" si="1"/>
        <v>0</v>
      </c>
      <c r="K27" s="5"/>
      <c r="L27" s="6" t="e">
        <f t="shared" si="2"/>
        <v>#DIV/0!</v>
      </c>
      <c r="M27" s="6" t="e">
        <f t="shared" si="3"/>
        <v>#DIV/0!</v>
      </c>
    </row>
    <row r="28" spans="1:13" s="2" customFormat="1" ht="15">
      <c r="A28" s="5"/>
      <c r="B28" s="5"/>
      <c r="D28" s="5"/>
      <c r="E28" s="6">
        <f t="shared" si="4"/>
        <v>0</v>
      </c>
      <c r="G28" s="5"/>
      <c r="H28" s="6">
        <f t="shared" si="0"/>
        <v>0</v>
      </c>
      <c r="I28" s="5"/>
      <c r="J28" s="6">
        <f t="shared" si="1"/>
        <v>0</v>
      </c>
      <c r="K28" s="5"/>
      <c r="L28" s="6" t="e">
        <f t="shared" si="2"/>
        <v>#DIV/0!</v>
      </c>
      <c r="M28" s="6" t="e">
        <f t="shared" si="3"/>
        <v>#DIV/0!</v>
      </c>
    </row>
    <row r="29" spans="1:13" s="2" customFormat="1" ht="15">
      <c r="A29" s="5"/>
      <c r="B29" s="5"/>
      <c r="D29" s="5"/>
      <c r="E29" s="6">
        <f t="shared" si="4"/>
        <v>0</v>
      </c>
      <c r="G29" s="5"/>
      <c r="H29" s="6">
        <f t="shared" si="0"/>
        <v>0</v>
      </c>
      <c r="I29" s="5"/>
      <c r="J29" s="6">
        <f t="shared" si="1"/>
        <v>0</v>
      </c>
      <c r="K29" s="5"/>
      <c r="L29" s="6" t="e">
        <f t="shared" si="2"/>
        <v>#DIV/0!</v>
      </c>
      <c r="M29" s="6" t="e">
        <f t="shared" si="3"/>
        <v>#DIV/0!</v>
      </c>
    </row>
    <row r="30" spans="1:13" s="2" customFormat="1" ht="15">
      <c r="A30" s="5"/>
      <c r="B30" s="5"/>
      <c r="D30" s="5"/>
      <c r="E30" s="6">
        <f t="shared" si="4"/>
        <v>0</v>
      </c>
      <c r="G30" s="5"/>
      <c r="H30" s="6">
        <f t="shared" si="0"/>
        <v>0</v>
      </c>
      <c r="I30" s="5"/>
      <c r="J30" s="6">
        <f t="shared" si="1"/>
        <v>0</v>
      </c>
      <c r="K30" s="5"/>
      <c r="L30" s="6" t="e">
        <f t="shared" si="2"/>
        <v>#DIV/0!</v>
      </c>
      <c r="M30" s="6" t="e">
        <f t="shared" si="3"/>
        <v>#DIV/0!</v>
      </c>
    </row>
    <row r="31" spans="1:13" s="2" customFormat="1" ht="15">
      <c r="A31" s="5"/>
      <c r="B31" s="5"/>
      <c r="D31" s="5"/>
      <c r="E31" s="6">
        <f t="shared" si="4"/>
        <v>0</v>
      </c>
      <c r="G31" s="5"/>
      <c r="H31" s="6">
        <f t="shared" si="0"/>
        <v>0</v>
      </c>
      <c r="I31" s="5"/>
      <c r="J31" s="6">
        <f t="shared" si="1"/>
        <v>0</v>
      </c>
      <c r="K31" s="5"/>
      <c r="L31" s="6" t="e">
        <f t="shared" si="2"/>
        <v>#DIV/0!</v>
      </c>
      <c r="M31" s="6" t="e">
        <f t="shared" si="3"/>
        <v>#DIV/0!</v>
      </c>
    </row>
    <row r="32" spans="1:13" s="2" customFormat="1" ht="15">
      <c r="A32" s="5"/>
      <c r="B32" s="5"/>
      <c r="D32" s="5"/>
      <c r="E32" s="6">
        <f t="shared" si="4"/>
        <v>0</v>
      </c>
      <c r="G32" s="5"/>
      <c r="H32" s="6">
        <f t="shared" si="0"/>
        <v>0</v>
      </c>
      <c r="I32" s="5"/>
      <c r="J32" s="6">
        <f t="shared" si="1"/>
        <v>0</v>
      </c>
      <c r="K32" s="5"/>
      <c r="L32" s="6" t="e">
        <f t="shared" si="2"/>
        <v>#DIV/0!</v>
      </c>
      <c r="M32" s="6" t="e">
        <f t="shared" si="3"/>
        <v>#DIV/0!</v>
      </c>
    </row>
    <row r="33" spans="1:13" s="2" customFormat="1" ht="15">
      <c r="A33" s="5"/>
      <c r="B33" s="5"/>
      <c r="D33" s="5"/>
      <c r="E33" s="6">
        <f t="shared" si="4"/>
        <v>0</v>
      </c>
      <c r="G33" s="5"/>
      <c r="H33" s="6">
        <f t="shared" si="0"/>
        <v>0</v>
      </c>
      <c r="I33" s="5"/>
      <c r="J33" s="6">
        <f t="shared" si="1"/>
        <v>0</v>
      </c>
      <c r="K33" s="5"/>
      <c r="L33" s="6" t="e">
        <f t="shared" si="2"/>
        <v>#DIV/0!</v>
      </c>
      <c r="M33" s="6" t="e">
        <f t="shared" si="3"/>
        <v>#DIV/0!</v>
      </c>
    </row>
    <row r="34" spans="1:13" s="2" customFormat="1" ht="15">
      <c r="A34" s="5"/>
      <c r="B34" s="5"/>
      <c r="D34" s="5"/>
      <c r="E34" s="6">
        <f t="shared" si="4"/>
        <v>0</v>
      </c>
      <c r="G34" s="5"/>
      <c r="H34" s="6">
        <f t="shared" si="0"/>
        <v>0</v>
      </c>
      <c r="I34" s="5"/>
      <c r="J34" s="6">
        <f t="shared" si="1"/>
        <v>0</v>
      </c>
      <c r="K34" s="5"/>
      <c r="L34" s="6" t="e">
        <f t="shared" si="2"/>
        <v>#DIV/0!</v>
      </c>
      <c r="M34" s="6" t="e">
        <f t="shared" si="3"/>
        <v>#DIV/0!</v>
      </c>
    </row>
    <row r="35" spans="1:13" s="2" customFormat="1" ht="15">
      <c r="A35" s="5"/>
      <c r="B35" s="5"/>
      <c r="D35" s="5"/>
      <c r="E35" s="6">
        <f t="shared" si="4"/>
        <v>0</v>
      </c>
      <c r="G35" s="5"/>
      <c r="H35" s="6">
        <f t="shared" si="0"/>
        <v>0</v>
      </c>
      <c r="I35" s="5"/>
      <c r="J35" s="6">
        <f t="shared" si="1"/>
        <v>0</v>
      </c>
      <c r="K35" s="5"/>
      <c r="L35" s="6" t="e">
        <f t="shared" si="2"/>
        <v>#DIV/0!</v>
      </c>
      <c r="M35" s="6" t="e">
        <f t="shared" si="3"/>
        <v>#DIV/0!</v>
      </c>
    </row>
    <row r="36" spans="1:13" s="2" customFormat="1" ht="15">
      <c r="A36" s="5"/>
      <c r="B36" s="5"/>
      <c r="D36" s="5"/>
      <c r="E36" s="6">
        <f t="shared" si="4"/>
        <v>0</v>
      </c>
      <c r="G36" s="5"/>
      <c r="H36" s="6">
        <f t="shared" si="0"/>
        <v>0</v>
      </c>
      <c r="I36" s="5"/>
      <c r="J36" s="6">
        <f t="shared" si="1"/>
        <v>0</v>
      </c>
      <c r="K36" s="5"/>
      <c r="L36" s="6" t="e">
        <f t="shared" si="2"/>
        <v>#DIV/0!</v>
      </c>
      <c r="M36" s="6" t="e">
        <f t="shared" si="3"/>
        <v>#DIV/0!</v>
      </c>
    </row>
    <row r="37" ht="15">
      <c r="E37" s="6">
        <f t="shared" si="4"/>
        <v>0</v>
      </c>
    </row>
    <row r="38" ht="15">
      <c r="E38" s="6">
        <f t="shared" si="4"/>
        <v>0</v>
      </c>
    </row>
    <row r="39" ht="15">
      <c r="E39" s="6">
        <f t="shared" si="4"/>
        <v>0</v>
      </c>
    </row>
    <row r="40" ht="15">
      <c r="E40" s="6">
        <f t="shared" si="4"/>
        <v>0</v>
      </c>
    </row>
    <row r="41" ht="15">
      <c r="E41" s="6">
        <f t="shared" si="4"/>
        <v>0</v>
      </c>
    </row>
    <row r="42" ht="15">
      <c r="E42" s="6">
        <f t="shared" si="4"/>
        <v>0</v>
      </c>
    </row>
    <row r="43" ht="15">
      <c r="E43" s="6">
        <f t="shared" si="4"/>
        <v>0</v>
      </c>
    </row>
    <row r="44" ht="15">
      <c r="E44" s="6">
        <f t="shared" si="4"/>
        <v>0</v>
      </c>
    </row>
    <row r="45" ht="15">
      <c r="E45" s="6">
        <f t="shared" si="4"/>
        <v>0</v>
      </c>
    </row>
    <row r="46" ht="15">
      <c r="E46" s="6">
        <f t="shared" si="4"/>
        <v>0</v>
      </c>
    </row>
    <row r="47" ht="15">
      <c r="E47" s="6">
        <f t="shared" si="4"/>
        <v>0</v>
      </c>
    </row>
    <row r="48" ht="15">
      <c r="E48" s="6">
        <f t="shared" si="4"/>
        <v>0</v>
      </c>
    </row>
    <row r="49" ht="15">
      <c r="E49" s="6">
        <f t="shared" si="4"/>
        <v>0</v>
      </c>
    </row>
    <row r="50" ht="15">
      <c r="E50" s="6">
        <f t="shared" si="4"/>
        <v>0</v>
      </c>
    </row>
    <row r="51" ht="15">
      <c r="E51" s="6">
        <f t="shared" si="4"/>
        <v>0</v>
      </c>
    </row>
    <row r="52" ht="15">
      <c r="E52" s="6">
        <f t="shared" si="4"/>
        <v>0</v>
      </c>
    </row>
    <row r="53" ht="15">
      <c r="E53" s="6">
        <f t="shared" si="4"/>
        <v>0</v>
      </c>
    </row>
    <row r="54" ht="15">
      <c r="E54" s="6">
        <f t="shared" si="4"/>
        <v>0</v>
      </c>
    </row>
    <row r="55" ht="15">
      <c r="E55" s="6">
        <f t="shared" si="4"/>
        <v>0</v>
      </c>
    </row>
    <row r="56" ht="15">
      <c r="E56" s="6">
        <f t="shared" si="4"/>
        <v>0</v>
      </c>
    </row>
    <row r="57" ht="15">
      <c r="E57" s="6">
        <f t="shared" si="4"/>
        <v>0</v>
      </c>
    </row>
    <row r="58" ht="15">
      <c r="E58" s="6">
        <f t="shared" si="4"/>
        <v>0</v>
      </c>
    </row>
    <row r="59" ht="15">
      <c r="E59" s="6">
        <f t="shared" si="4"/>
        <v>0</v>
      </c>
    </row>
    <row r="60" ht="15">
      <c r="E60" s="6">
        <f aca="true" t="shared" si="5" ref="E60:E123">B60*(D60*0.3)</f>
        <v>0</v>
      </c>
    </row>
    <row r="61" ht="15">
      <c r="E61" s="6">
        <f t="shared" si="5"/>
        <v>0</v>
      </c>
    </row>
    <row r="62" ht="15">
      <c r="E62" s="6">
        <f t="shared" si="5"/>
        <v>0</v>
      </c>
    </row>
    <row r="63" ht="15">
      <c r="E63" s="6">
        <f t="shared" si="5"/>
        <v>0</v>
      </c>
    </row>
    <row r="64" ht="15">
      <c r="E64" s="6">
        <f t="shared" si="5"/>
        <v>0</v>
      </c>
    </row>
    <row r="65" ht="15">
      <c r="E65" s="6">
        <f t="shared" si="5"/>
        <v>0</v>
      </c>
    </row>
    <row r="66" ht="15">
      <c r="E66" s="6">
        <f t="shared" si="5"/>
        <v>0</v>
      </c>
    </row>
    <row r="67" ht="15">
      <c r="E67" s="6">
        <f t="shared" si="5"/>
        <v>0</v>
      </c>
    </row>
    <row r="68" ht="15">
      <c r="E68" s="6">
        <f t="shared" si="5"/>
        <v>0</v>
      </c>
    </row>
    <row r="69" ht="15">
      <c r="E69" s="6">
        <f t="shared" si="5"/>
        <v>0</v>
      </c>
    </row>
    <row r="70" ht="15">
      <c r="E70" s="6">
        <f t="shared" si="5"/>
        <v>0</v>
      </c>
    </row>
    <row r="71" ht="15">
      <c r="E71" s="6">
        <f t="shared" si="5"/>
        <v>0</v>
      </c>
    </row>
    <row r="72" ht="15">
      <c r="E72" s="6">
        <f t="shared" si="5"/>
        <v>0</v>
      </c>
    </row>
    <row r="73" ht="15">
      <c r="E73" s="6">
        <f t="shared" si="5"/>
        <v>0</v>
      </c>
    </row>
    <row r="74" ht="15">
      <c r="E74" s="6">
        <f t="shared" si="5"/>
        <v>0</v>
      </c>
    </row>
    <row r="75" ht="15">
      <c r="E75" s="6">
        <f t="shared" si="5"/>
        <v>0</v>
      </c>
    </row>
    <row r="76" ht="15">
      <c r="E76" s="6">
        <f t="shared" si="5"/>
        <v>0</v>
      </c>
    </row>
    <row r="77" ht="15">
      <c r="E77" s="6">
        <f t="shared" si="5"/>
        <v>0</v>
      </c>
    </row>
    <row r="78" ht="15">
      <c r="E78" s="6">
        <f t="shared" si="5"/>
        <v>0</v>
      </c>
    </row>
    <row r="79" ht="15">
      <c r="E79" s="6">
        <f t="shared" si="5"/>
        <v>0</v>
      </c>
    </row>
    <row r="80" ht="15">
      <c r="E80" s="6">
        <f t="shared" si="5"/>
        <v>0</v>
      </c>
    </row>
    <row r="81" ht="15">
      <c r="E81" s="6">
        <f t="shared" si="5"/>
        <v>0</v>
      </c>
    </row>
    <row r="82" ht="15">
      <c r="E82" s="6">
        <f t="shared" si="5"/>
        <v>0</v>
      </c>
    </row>
    <row r="83" ht="15">
      <c r="E83" s="6">
        <f t="shared" si="5"/>
        <v>0</v>
      </c>
    </row>
    <row r="84" ht="15">
      <c r="E84" s="6">
        <f t="shared" si="5"/>
        <v>0</v>
      </c>
    </row>
    <row r="85" ht="15">
      <c r="E85" s="6">
        <f t="shared" si="5"/>
        <v>0</v>
      </c>
    </row>
    <row r="86" ht="15">
      <c r="E86" s="6">
        <f t="shared" si="5"/>
        <v>0</v>
      </c>
    </row>
    <row r="87" ht="15">
      <c r="E87" s="6">
        <f t="shared" si="5"/>
        <v>0</v>
      </c>
    </row>
    <row r="88" ht="15">
      <c r="E88" s="6">
        <f t="shared" si="5"/>
        <v>0</v>
      </c>
    </row>
    <row r="89" ht="15">
      <c r="E89" s="6">
        <f t="shared" si="5"/>
        <v>0</v>
      </c>
    </row>
    <row r="90" ht="15">
      <c r="E90" s="6">
        <f t="shared" si="5"/>
        <v>0</v>
      </c>
    </row>
    <row r="91" ht="15">
      <c r="E91" s="6">
        <f t="shared" si="5"/>
        <v>0</v>
      </c>
    </row>
    <row r="92" ht="15">
      <c r="E92" s="6">
        <f t="shared" si="5"/>
        <v>0</v>
      </c>
    </row>
    <row r="93" ht="15">
      <c r="E93" s="6">
        <f t="shared" si="5"/>
        <v>0</v>
      </c>
    </row>
    <row r="94" ht="15">
      <c r="E94" s="6">
        <f t="shared" si="5"/>
        <v>0</v>
      </c>
    </row>
    <row r="95" ht="15">
      <c r="E95" s="6">
        <f t="shared" si="5"/>
        <v>0</v>
      </c>
    </row>
    <row r="96" ht="15">
      <c r="E96" s="6">
        <f t="shared" si="5"/>
        <v>0</v>
      </c>
    </row>
    <row r="97" ht="15">
      <c r="E97" s="6">
        <f t="shared" si="5"/>
        <v>0</v>
      </c>
    </row>
    <row r="98" ht="15">
      <c r="E98" s="6">
        <f t="shared" si="5"/>
        <v>0</v>
      </c>
    </row>
    <row r="99" ht="15">
      <c r="E99" s="6">
        <f t="shared" si="5"/>
        <v>0</v>
      </c>
    </row>
    <row r="100" ht="15">
      <c r="E100" s="6">
        <f t="shared" si="5"/>
        <v>0</v>
      </c>
    </row>
    <row r="101" ht="15">
      <c r="E101" s="6">
        <f t="shared" si="5"/>
        <v>0</v>
      </c>
    </row>
    <row r="102" ht="15">
      <c r="E102" s="6">
        <f t="shared" si="5"/>
        <v>0</v>
      </c>
    </row>
    <row r="103" ht="15">
      <c r="E103" s="6">
        <f t="shared" si="5"/>
        <v>0</v>
      </c>
    </row>
    <row r="104" ht="15">
      <c r="E104" s="6">
        <f t="shared" si="5"/>
        <v>0</v>
      </c>
    </row>
    <row r="105" ht="15">
      <c r="E105" s="6">
        <f t="shared" si="5"/>
        <v>0</v>
      </c>
    </row>
    <row r="106" ht="15">
      <c r="E106" s="6">
        <f t="shared" si="5"/>
        <v>0</v>
      </c>
    </row>
    <row r="107" ht="15">
      <c r="E107" s="6">
        <f t="shared" si="5"/>
        <v>0</v>
      </c>
    </row>
    <row r="108" ht="15">
      <c r="E108" s="6">
        <f t="shared" si="5"/>
        <v>0</v>
      </c>
    </row>
    <row r="109" ht="15">
      <c r="E109" s="6">
        <f t="shared" si="5"/>
        <v>0</v>
      </c>
    </row>
    <row r="110" ht="15">
      <c r="E110" s="6">
        <f t="shared" si="5"/>
        <v>0</v>
      </c>
    </row>
    <row r="111" ht="15">
      <c r="E111" s="6">
        <f t="shared" si="5"/>
        <v>0</v>
      </c>
    </row>
    <row r="112" ht="15">
      <c r="E112" s="6">
        <f t="shared" si="5"/>
        <v>0</v>
      </c>
    </row>
    <row r="113" ht="15">
      <c r="E113" s="6">
        <f t="shared" si="5"/>
        <v>0</v>
      </c>
    </row>
    <row r="114" ht="15">
      <c r="E114" s="6">
        <f t="shared" si="5"/>
        <v>0</v>
      </c>
    </row>
    <row r="115" ht="15">
      <c r="E115" s="6">
        <f t="shared" si="5"/>
        <v>0</v>
      </c>
    </row>
    <row r="116" ht="15">
      <c r="E116" s="6">
        <f t="shared" si="5"/>
        <v>0</v>
      </c>
    </row>
    <row r="117" ht="15">
      <c r="E117" s="6">
        <f t="shared" si="5"/>
        <v>0</v>
      </c>
    </row>
    <row r="118" ht="15">
      <c r="E118" s="6">
        <f t="shared" si="5"/>
        <v>0</v>
      </c>
    </row>
    <row r="119" ht="15">
      <c r="E119" s="6">
        <f t="shared" si="5"/>
        <v>0</v>
      </c>
    </row>
    <row r="120" ht="15">
      <c r="E120" s="6">
        <f t="shared" si="5"/>
        <v>0</v>
      </c>
    </row>
    <row r="121" ht="15">
      <c r="E121" s="6">
        <f t="shared" si="5"/>
        <v>0</v>
      </c>
    </row>
    <row r="122" ht="15">
      <c r="E122" s="6">
        <f t="shared" si="5"/>
        <v>0</v>
      </c>
    </row>
    <row r="123" ht="15">
      <c r="E123" s="6">
        <f t="shared" si="5"/>
        <v>0</v>
      </c>
    </row>
    <row r="124" ht="15">
      <c r="E124" s="6">
        <f aca="true" t="shared" si="6" ref="E124:E187">B124*(D124*0.3)</f>
        <v>0</v>
      </c>
    </row>
    <row r="125" ht="15">
      <c r="E125" s="6">
        <f t="shared" si="6"/>
        <v>0</v>
      </c>
    </row>
    <row r="126" ht="15">
      <c r="E126" s="6">
        <f t="shared" si="6"/>
        <v>0</v>
      </c>
    </row>
    <row r="127" ht="15">
      <c r="E127" s="6">
        <f t="shared" si="6"/>
        <v>0</v>
      </c>
    </row>
    <row r="128" ht="15">
      <c r="E128" s="6">
        <f t="shared" si="6"/>
        <v>0</v>
      </c>
    </row>
    <row r="129" ht="15">
      <c r="E129" s="6">
        <f t="shared" si="6"/>
        <v>0</v>
      </c>
    </row>
    <row r="130" ht="15">
      <c r="E130" s="6">
        <f t="shared" si="6"/>
        <v>0</v>
      </c>
    </row>
    <row r="131" ht="15">
      <c r="E131" s="6">
        <f t="shared" si="6"/>
        <v>0</v>
      </c>
    </row>
    <row r="132" ht="15">
      <c r="E132" s="6">
        <f t="shared" si="6"/>
        <v>0</v>
      </c>
    </row>
    <row r="133" ht="15">
      <c r="E133" s="6">
        <f t="shared" si="6"/>
        <v>0</v>
      </c>
    </row>
    <row r="134" ht="15">
      <c r="E134" s="6">
        <f t="shared" si="6"/>
        <v>0</v>
      </c>
    </row>
    <row r="135" ht="15">
      <c r="E135" s="6">
        <f t="shared" si="6"/>
        <v>0</v>
      </c>
    </row>
    <row r="136" ht="15">
      <c r="E136" s="6">
        <f t="shared" si="6"/>
        <v>0</v>
      </c>
    </row>
    <row r="137" ht="15">
      <c r="E137" s="6">
        <f t="shared" si="6"/>
        <v>0</v>
      </c>
    </row>
    <row r="138" ht="15">
      <c r="E138" s="6">
        <f t="shared" si="6"/>
        <v>0</v>
      </c>
    </row>
    <row r="139" ht="15">
      <c r="E139" s="6">
        <f t="shared" si="6"/>
        <v>0</v>
      </c>
    </row>
    <row r="140" ht="15">
      <c r="E140" s="6">
        <f t="shared" si="6"/>
        <v>0</v>
      </c>
    </row>
    <row r="141" ht="15">
      <c r="E141" s="6">
        <f t="shared" si="6"/>
        <v>0</v>
      </c>
    </row>
    <row r="142" ht="15">
      <c r="E142" s="6">
        <f t="shared" si="6"/>
        <v>0</v>
      </c>
    </row>
    <row r="143" ht="15">
      <c r="E143" s="6">
        <f t="shared" si="6"/>
        <v>0</v>
      </c>
    </row>
    <row r="144" ht="15">
      <c r="E144" s="6">
        <f t="shared" si="6"/>
        <v>0</v>
      </c>
    </row>
    <row r="145" ht="15">
      <c r="E145" s="6">
        <f t="shared" si="6"/>
        <v>0</v>
      </c>
    </row>
    <row r="146" ht="15">
      <c r="E146" s="6">
        <f t="shared" si="6"/>
        <v>0</v>
      </c>
    </row>
    <row r="147" ht="15">
      <c r="E147" s="6">
        <f t="shared" si="6"/>
        <v>0</v>
      </c>
    </row>
    <row r="148" ht="15">
      <c r="E148" s="6">
        <f t="shared" si="6"/>
        <v>0</v>
      </c>
    </row>
    <row r="149" ht="15">
      <c r="E149" s="6">
        <f t="shared" si="6"/>
        <v>0</v>
      </c>
    </row>
    <row r="150" ht="15">
      <c r="E150" s="6">
        <f t="shared" si="6"/>
        <v>0</v>
      </c>
    </row>
    <row r="151" ht="15">
      <c r="E151" s="6">
        <f t="shared" si="6"/>
        <v>0</v>
      </c>
    </row>
    <row r="152" ht="15">
      <c r="E152" s="6">
        <f t="shared" si="6"/>
        <v>0</v>
      </c>
    </row>
    <row r="153" ht="15">
      <c r="E153" s="6">
        <f t="shared" si="6"/>
        <v>0</v>
      </c>
    </row>
    <row r="154" ht="15">
      <c r="E154" s="6">
        <f t="shared" si="6"/>
        <v>0</v>
      </c>
    </row>
    <row r="155" ht="15">
      <c r="E155" s="6">
        <f t="shared" si="6"/>
        <v>0</v>
      </c>
    </row>
    <row r="156" ht="15">
      <c r="E156" s="6">
        <f t="shared" si="6"/>
        <v>0</v>
      </c>
    </row>
    <row r="157" ht="15">
      <c r="E157" s="6">
        <f t="shared" si="6"/>
        <v>0</v>
      </c>
    </row>
    <row r="158" ht="15">
      <c r="E158" s="6">
        <f t="shared" si="6"/>
        <v>0</v>
      </c>
    </row>
    <row r="159" ht="15">
      <c r="E159" s="6">
        <f t="shared" si="6"/>
        <v>0</v>
      </c>
    </row>
    <row r="160" ht="15">
      <c r="E160" s="6">
        <f t="shared" si="6"/>
        <v>0</v>
      </c>
    </row>
    <row r="161" ht="15">
      <c r="E161" s="6">
        <f t="shared" si="6"/>
        <v>0</v>
      </c>
    </row>
    <row r="162" ht="15">
      <c r="E162" s="6">
        <f t="shared" si="6"/>
        <v>0</v>
      </c>
    </row>
    <row r="163" ht="15">
      <c r="E163" s="6">
        <f t="shared" si="6"/>
        <v>0</v>
      </c>
    </row>
    <row r="164" ht="15">
      <c r="E164" s="6">
        <f t="shared" si="6"/>
        <v>0</v>
      </c>
    </row>
    <row r="165" ht="15">
      <c r="E165" s="6">
        <f t="shared" si="6"/>
        <v>0</v>
      </c>
    </row>
    <row r="166" ht="15">
      <c r="E166" s="6">
        <f t="shared" si="6"/>
        <v>0</v>
      </c>
    </row>
    <row r="167" ht="15">
      <c r="E167" s="6">
        <f t="shared" si="6"/>
        <v>0</v>
      </c>
    </row>
    <row r="168" ht="15">
      <c r="E168" s="6">
        <f t="shared" si="6"/>
        <v>0</v>
      </c>
    </row>
    <row r="169" ht="15">
      <c r="E169" s="6">
        <f t="shared" si="6"/>
        <v>0</v>
      </c>
    </row>
    <row r="170" ht="15">
      <c r="E170" s="6">
        <f t="shared" si="6"/>
        <v>0</v>
      </c>
    </row>
    <row r="171" ht="15">
      <c r="E171" s="6">
        <f t="shared" si="6"/>
        <v>0</v>
      </c>
    </row>
    <row r="172" ht="15">
      <c r="E172" s="6">
        <f t="shared" si="6"/>
        <v>0</v>
      </c>
    </row>
    <row r="173" ht="15">
      <c r="E173" s="6">
        <f t="shared" si="6"/>
        <v>0</v>
      </c>
    </row>
    <row r="174" ht="15">
      <c r="E174" s="6">
        <f t="shared" si="6"/>
        <v>0</v>
      </c>
    </row>
    <row r="175" ht="15">
      <c r="E175" s="6">
        <f t="shared" si="6"/>
        <v>0</v>
      </c>
    </row>
    <row r="176" ht="15">
      <c r="E176" s="6">
        <f t="shared" si="6"/>
        <v>0</v>
      </c>
    </row>
    <row r="177" ht="15">
      <c r="E177" s="6">
        <f t="shared" si="6"/>
        <v>0</v>
      </c>
    </row>
    <row r="178" ht="15">
      <c r="E178" s="6">
        <f t="shared" si="6"/>
        <v>0</v>
      </c>
    </row>
    <row r="179" ht="15">
      <c r="E179" s="6">
        <f t="shared" si="6"/>
        <v>0</v>
      </c>
    </row>
    <row r="180" ht="15">
      <c r="E180" s="6">
        <f t="shared" si="6"/>
        <v>0</v>
      </c>
    </row>
    <row r="181" ht="15">
      <c r="E181" s="6">
        <f t="shared" si="6"/>
        <v>0</v>
      </c>
    </row>
    <row r="182" ht="15">
      <c r="E182" s="6">
        <f t="shared" si="6"/>
        <v>0</v>
      </c>
    </row>
    <row r="183" ht="15">
      <c r="E183" s="6">
        <f t="shared" si="6"/>
        <v>0</v>
      </c>
    </row>
    <row r="184" ht="15">
      <c r="E184" s="6">
        <f t="shared" si="6"/>
        <v>0</v>
      </c>
    </row>
    <row r="185" ht="15">
      <c r="E185" s="6">
        <f t="shared" si="6"/>
        <v>0</v>
      </c>
    </row>
    <row r="186" ht="15">
      <c r="E186" s="6">
        <f t="shared" si="6"/>
        <v>0</v>
      </c>
    </row>
    <row r="187" ht="15">
      <c r="E187" s="6">
        <f t="shared" si="6"/>
        <v>0</v>
      </c>
    </row>
    <row r="188" ht="15">
      <c r="E188" s="6">
        <f aca="true" t="shared" si="7" ref="E188:E251">B188*(D188*0.3)</f>
        <v>0</v>
      </c>
    </row>
    <row r="189" ht="15">
      <c r="E189" s="6">
        <f t="shared" si="7"/>
        <v>0</v>
      </c>
    </row>
    <row r="190" ht="15">
      <c r="E190" s="6">
        <f t="shared" si="7"/>
        <v>0</v>
      </c>
    </row>
    <row r="191" ht="15">
      <c r="E191" s="6">
        <f t="shared" si="7"/>
        <v>0</v>
      </c>
    </row>
    <row r="192" ht="15">
      <c r="E192" s="6">
        <f t="shared" si="7"/>
        <v>0</v>
      </c>
    </row>
    <row r="193" ht="15">
      <c r="E193" s="6">
        <f t="shared" si="7"/>
        <v>0</v>
      </c>
    </row>
    <row r="194" ht="15">
      <c r="E194" s="6">
        <f t="shared" si="7"/>
        <v>0</v>
      </c>
    </row>
    <row r="195" ht="15">
      <c r="E195" s="6">
        <f t="shared" si="7"/>
        <v>0</v>
      </c>
    </row>
    <row r="196" ht="15">
      <c r="E196" s="6">
        <f t="shared" si="7"/>
        <v>0</v>
      </c>
    </row>
    <row r="197" ht="15">
      <c r="E197" s="6">
        <f t="shared" si="7"/>
        <v>0</v>
      </c>
    </row>
    <row r="198" ht="15">
      <c r="E198" s="6">
        <f t="shared" si="7"/>
        <v>0</v>
      </c>
    </row>
    <row r="199" ht="15">
      <c r="E199" s="6">
        <f t="shared" si="7"/>
        <v>0</v>
      </c>
    </row>
    <row r="200" ht="15">
      <c r="E200" s="6">
        <f t="shared" si="7"/>
        <v>0</v>
      </c>
    </row>
    <row r="201" ht="15">
      <c r="E201" s="6">
        <f t="shared" si="7"/>
        <v>0</v>
      </c>
    </row>
    <row r="202" ht="15">
      <c r="E202" s="6">
        <f t="shared" si="7"/>
        <v>0</v>
      </c>
    </row>
    <row r="203" ht="15">
      <c r="E203" s="6">
        <f t="shared" si="7"/>
        <v>0</v>
      </c>
    </row>
    <row r="204" ht="15">
      <c r="E204" s="6">
        <f t="shared" si="7"/>
        <v>0</v>
      </c>
    </row>
    <row r="205" ht="15">
      <c r="E205" s="6">
        <f t="shared" si="7"/>
        <v>0</v>
      </c>
    </row>
    <row r="206" ht="15">
      <c r="E206" s="6">
        <f t="shared" si="7"/>
        <v>0</v>
      </c>
    </row>
    <row r="207" ht="15">
      <c r="E207" s="6">
        <f t="shared" si="7"/>
        <v>0</v>
      </c>
    </row>
    <row r="208" ht="15">
      <c r="E208" s="6">
        <f t="shared" si="7"/>
        <v>0</v>
      </c>
    </row>
    <row r="209" ht="15">
      <c r="E209" s="6">
        <f t="shared" si="7"/>
        <v>0</v>
      </c>
    </row>
    <row r="210" ht="15">
      <c r="E210" s="6">
        <f t="shared" si="7"/>
        <v>0</v>
      </c>
    </row>
    <row r="211" ht="15">
      <c r="E211" s="6">
        <f t="shared" si="7"/>
        <v>0</v>
      </c>
    </row>
    <row r="212" ht="15">
      <c r="E212" s="6">
        <f t="shared" si="7"/>
        <v>0</v>
      </c>
    </row>
    <row r="213" ht="15">
      <c r="E213" s="6">
        <f t="shared" si="7"/>
        <v>0</v>
      </c>
    </row>
    <row r="214" ht="15">
      <c r="E214" s="6">
        <f t="shared" si="7"/>
        <v>0</v>
      </c>
    </row>
    <row r="215" ht="15">
      <c r="E215" s="6">
        <f t="shared" si="7"/>
        <v>0</v>
      </c>
    </row>
    <row r="216" ht="15">
      <c r="E216" s="6">
        <f t="shared" si="7"/>
        <v>0</v>
      </c>
    </row>
    <row r="217" ht="15">
      <c r="E217" s="6">
        <f t="shared" si="7"/>
        <v>0</v>
      </c>
    </row>
    <row r="218" ht="15">
      <c r="E218" s="6">
        <f t="shared" si="7"/>
        <v>0</v>
      </c>
    </row>
    <row r="219" ht="15">
      <c r="E219" s="6">
        <f t="shared" si="7"/>
        <v>0</v>
      </c>
    </row>
    <row r="220" ht="15">
      <c r="E220" s="6">
        <f t="shared" si="7"/>
        <v>0</v>
      </c>
    </row>
    <row r="221" ht="15">
      <c r="E221" s="6">
        <f t="shared" si="7"/>
        <v>0</v>
      </c>
    </row>
    <row r="222" ht="15">
      <c r="E222" s="6">
        <f t="shared" si="7"/>
        <v>0</v>
      </c>
    </row>
    <row r="223" ht="15">
      <c r="E223" s="6">
        <f t="shared" si="7"/>
        <v>0</v>
      </c>
    </row>
    <row r="224" ht="15">
      <c r="E224" s="6">
        <f t="shared" si="7"/>
        <v>0</v>
      </c>
    </row>
    <row r="225" ht="15">
      <c r="E225" s="6">
        <f t="shared" si="7"/>
        <v>0</v>
      </c>
    </row>
    <row r="226" ht="15">
      <c r="E226" s="6">
        <f t="shared" si="7"/>
        <v>0</v>
      </c>
    </row>
    <row r="227" ht="15">
      <c r="E227" s="6">
        <f t="shared" si="7"/>
        <v>0</v>
      </c>
    </row>
    <row r="228" ht="15">
      <c r="E228" s="6">
        <f t="shared" si="7"/>
        <v>0</v>
      </c>
    </row>
    <row r="229" ht="15">
      <c r="E229" s="6">
        <f t="shared" si="7"/>
        <v>0</v>
      </c>
    </row>
    <row r="230" ht="15">
      <c r="E230" s="6">
        <f t="shared" si="7"/>
        <v>0</v>
      </c>
    </row>
    <row r="231" ht="15">
      <c r="E231" s="6">
        <f t="shared" si="7"/>
        <v>0</v>
      </c>
    </row>
    <row r="232" ht="15">
      <c r="E232" s="6">
        <f t="shared" si="7"/>
        <v>0</v>
      </c>
    </row>
    <row r="233" ht="15">
      <c r="E233" s="6">
        <f t="shared" si="7"/>
        <v>0</v>
      </c>
    </row>
    <row r="234" ht="15">
      <c r="E234" s="6">
        <f t="shared" si="7"/>
        <v>0</v>
      </c>
    </row>
    <row r="235" ht="15">
      <c r="E235" s="6">
        <f t="shared" si="7"/>
        <v>0</v>
      </c>
    </row>
    <row r="236" ht="15">
      <c r="E236" s="6">
        <f t="shared" si="7"/>
        <v>0</v>
      </c>
    </row>
    <row r="237" ht="15">
      <c r="E237" s="6">
        <f t="shared" si="7"/>
        <v>0</v>
      </c>
    </row>
    <row r="238" ht="15">
      <c r="E238" s="6">
        <f t="shared" si="7"/>
        <v>0</v>
      </c>
    </row>
    <row r="239" ht="15">
      <c r="E239" s="6">
        <f t="shared" si="7"/>
        <v>0</v>
      </c>
    </row>
    <row r="240" ht="15">
      <c r="E240" s="6">
        <f t="shared" si="7"/>
        <v>0</v>
      </c>
    </row>
    <row r="241" ht="15">
      <c r="E241" s="6">
        <f t="shared" si="7"/>
        <v>0</v>
      </c>
    </row>
    <row r="242" ht="15">
      <c r="E242" s="6">
        <f t="shared" si="7"/>
        <v>0</v>
      </c>
    </row>
    <row r="243" ht="15">
      <c r="E243" s="6">
        <f t="shared" si="7"/>
        <v>0</v>
      </c>
    </row>
    <row r="244" ht="15">
      <c r="E244" s="6">
        <f t="shared" si="7"/>
        <v>0</v>
      </c>
    </row>
    <row r="245" ht="15">
      <c r="E245" s="6">
        <f t="shared" si="7"/>
        <v>0</v>
      </c>
    </row>
    <row r="246" ht="15">
      <c r="E246" s="6">
        <f t="shared" si="7"/>
        <v>0</v>
      </c>
    </row>
    <row r="247" ht="15">
      <c r="E247" s="6">
        <f t="shared" si="7"/>
        <v>0</v>
      </c>
    </row>
    <row r="248" ht="15">
      <c r="E248" s="6">
        <f t="shared" si="7"/>
        <v>0</v>
      </c>
    </row>
    <row r="249" ht="15">
      <c r="E249" s="6">
        <f t="shared" si="7"/>
        <v>0</v>
      </c>
    </row>
    <row r="250" ht="15">
      <c r="E250" s="6">
        <f t="shared" si="7"/>
        <v>0</v>
      </c>
    </row>
    <row r="251" ht="15">
      <c r="E251" s="6">
        <f t="shared" si="7"/>
        <v>0</v>
      </c>
    </row>
    <row r="252" ht="15">
      <c r="E252" s="6">
        <f aca="true" t="shared" si="8" ref="E252:E315">B252*(D252*0.3)</f>
        <v>0</v>
      </c>
    </row>
    <row r="253" ht="15">
      <c r="E253" s="6">
        <f t="shared" si="8"/>
        <v>0</v>
      </c>
    </row>
    <row r="254" ht="15">
      <c r="E254" s="6">
        <f t="shared" si="8"/>
        <v>0</v>
      </c>
    </row>
    <row r="255" ht="15">
      <c r="E255" s="6">
        <f t="shared" si="8"/>
        <v>0</v>
      </c>
    </row>
    <row r="256" ht="15">
      <c r="E256" s="6">
        <f t="shared" si="8"/>
        <v>0</v>
      </c>
    </row>
    <row r="257" ht="15">
      <c r="E257" s="6">
        <f t="shared" si="8"/>
        <v>0</v>
      </c>
    </row>
    <row r="258" ht="15">
      <c r="E258" s="6">
        <f t="shared" si="8"/>
        <v>0</v>
      </c>
    </row>
    <row r="259" ht="15">
      <c r="E259" s="6">
        <f t="shared" si="8"/>
        <v>0</v>
      </c>
    </row>
    <row r="260" ht="15">
      <c r="E260" s="6">
        <f t="shared" si="8"/>
        <v>0</v>
      </c>
    </row>
    <row r="261" ht="15">
      <c r="E261" s="6">
        <f t="shared" si="8"/>
        <v>0</v>
      </c>
    </row>
    <row r="262" ht="15">
      <c r="E262" s="6">
        <f t="shared" si="8"/>
        <v>0</v>
      </c>
    </row>
    <row r="263" ht="15">
      <c r="E263" s="6">
        <f t="shared" si="8"/>
        <v>0</v>
      </c>
    </row>
    <row r="264" ht="15">
      <c r="E264" s="6">
        <f t="shared" si="8"/>
        <v>0</v>
      </c>
    </row>
    <row r="265" ht="15">
      <c r="E265" s="6">
        <f t="shared" si="8"/>
        <v>0</v>
      </c>
    </row>
    <row r="266" ht="15">
      <c r="E266" s="6">
        <f t="shared" si="8"/>
        <v>0</v>
      </c>
    </row>
    <row r="267" ht="15">
      <c r="E267" s="6">
        <f t="shared" si="8"/>
        <v>0</v>
      </c>
    </row>
    <row r="268" ht="15">
      <c r="E268" s="6">
        <f t="shared" si="8"/>
        <v>0</v>
      </c>
    </row>
    <row r="269" ht="15">
      <c r="E269" s="6">
        <f t="shared" si="8"/>
        <v>0</v>
      </c>
    </row>
    <row r="270" ht="15">
      <c r="E270" s="6">
        <f t="shared" si="8"/>
        <v>0</v>
      </c>
    </row>
    <row r="271" ht="15">
      <c r="E271" s="6">
        <f t="shared" si="8"/>
        <v>0</v>
      </c>
    </row>
    <row r="272" ht="15">
      <c r="E272" s="6">
        <f t="shared" si="8"/>
        <v>0</v>
      </c>
    </row>
    <row r="273" ht="15">
      <c r="E273" s="6">
        <f t="shared" si="8"/>
        <v>0</v>
      </c>
    </row>
    <row r="274" ht="15">
      <c r="E274" s="6">
        <f t="shared" si="8"/>
        <v>0</v>
      </c>
    </row>
    <row r="275" ht="15">
      <c r="E275" s="6">
        <f t="shared" si="8"/>
        <v>0</v>
      </c>
    </row>
    <row r="276" ht="15">
      <c r="E276" s="6">
        <f t="shared" si="8"/>
        <v>0</v>
      </c>
    </row>
    <row r="277" ht="15">
      <c r="E277" s="6">
        <f t="shared" si="8"/>
        <v>0</v>
      </c>
    </row>
    <row r="278" ht="15">
      <c r="E278" s="6">
        <f t="shared" si="8"/>
        <v>0</v>
      </c>
    </row>
    <row r="279" ht="15">
      <c r="E279" s="6">
        <f t="shared" si="8"/>
        <v>0</v>
      </c>
    </row>
    <row r="280" ht="15">
      <c r="E280" s="6">
        <f t="shared" si="8"/>
        <v>0</v>
      </c>
    </row>
    <row r="281" ht="15">
      <c r="E281" s="6">
        <f t="shared" si="8"/>
        <v>0</v>
      </c>
    </row>
    <row r="282" ht="15">
      <c r="E282" s="6">
        <f t="shared" si="8"/>
        <v>0</v>
      </c>
    </row>
    <row r="283" ht="15">
      <c r="E283" s="6">
        <f t="shared" si="8"/>
        <v>0</v>
      </c>
    </row>
    <row r="284" ht="15">
      <c r="E284" s="6">
        <f t="shared" si="8"/>
        <v>0</v>
      </c>
    </row>
    <row r="285" ht="15">
      <c r="E285" s="6">
        <f t="shared" si="8"/>
        <v>0</v>
      </c>
    </row>
    <row r="286" ht="15">
      <c r="E286" s="6">
        <f t="shared" si="8"/>
        <v>0</v>
      </c>
    </row>
    <row r="287" ht="15">
      <c r="E287" s="6">
        <f t="shared" si="8"/>
        <v>0</v>
      </c>
    </row>
    <row r="288" ht="15">
      <c r="E288" s="6">
        <f t="shared" si="8"/>
        <v>0</v>
      </c>
    </row>
    <row r="289" ht="15">
      <c r="E289" s="6">
        <f t="shared" si="8"/>
        <v>0</v>
      </c>
    </row>
    <row r="290" ht="15">
      <c r="E290" s="6">
        <f t="shared" si="8"/>
        <v>0</v>
      </c>
    </row>
    <row r="291" ht="15">
      <c r="E291" s="6">
        <f t="shared" si="8"/>
        <v>0</v>
      </c>
    </row>
    <row r="292" ht="15">
      <c r="E292" s="6">
        <f t="shared" si="8"/>
        <v>0</v>
      </c>
    </row>
    <row r="293" ht="15">
      <c r="E293" s="6">
        <f t="shared" si="8"/>
        <v>0</v>
      </c>
    </row>
    <row r="294" ht="15">
      <c r="E294" s="6">
        <f t="shared" si="8"/>
        <v>0</v>
      </c>
    </row>
    <row r="295" ht="15">
      <c r="E295" s="6">
        <f t="shared" si="8"/>
        <v>0</v>
      </c>
    </row>
    <row r="296" ht="15">
      <c r="E296" s="6">
        <f t="shared" si="8"/>
        <v>0</v>
      </c>
    </row>
    <row r="297" ht="15">
      <c r="E297" s="6">
        <f t="shared" si="8"/>
        <v>0</v>
      </c>
    </row>
    <row r="298" ht="15">
      <c r="E298" s="6">
        <f t="shared" si="8"/>
        <v>0</v>
      </c>
    </row>
    <row r="299" ht="15">
      <c r="E299" s="6">
        <f t="shared" si="8"/>
        <v>0</v>
      </c>
    </row>
    <row r="300" ht="15">
      <c r="E300" s="6">
        <f t="shared" si="8"/>
        <v>0</v>
      </c>
    </row>
    <row r="301" ht="15">
      <c r="E301" s="6">
        <f t="shared" si="8"/>
        <v>0</v>
      </c>
    </row>
    <row r="302" ht="15">
      <c r="E302" s="6">
        <f t="shared" si="8"/>
        <v>0</v>
      </c>
    </row>
    <row r="303" ht="15">
      <c r="E303" s="6">
        <f t="shared" si="8"/>
        <v>0</v>
      </c>
    </row>
    <row r="304" ht="15">
      <c r="E304" s="6">
        <f t="shared" si="8"/>
        <v>0</v>
      </c>
    </row>
    <row r="305" ht="15">
      <c r="E305" s="6">
        <f t="shared" si="8"/>
        <v>0</v>
      </c>
    </row>
    <row r="306" ht="15">
      <c r="E306" s="6">
        <f t="shared" si="8"/>
        <v>0</v>
      </c>
    </row>
    <row r="307" ht="15">
      <c r="E307" s="6">
        <f t="shared" si="8"/>
        <v>0</v>
      </c>
    </row>
    <row r="308" ht="15">
      <c r="E308" s="6">
        <f t="shared" si="8"/>
        <v>0</v>
      </c>
    </row>
    <row r="309" ht="15">
      <c r="E309" s="6">
        <f t="shared" si="8"/>
        <v>0</v>
      </c>
    </row>
    <row r="310" ht="15">
      <c r="E310" s="6">
        <f t="shared" si="8"/>
        <v>0</v>
      </c>
    </row>
    <row r="311" ht="15">
      <c r="E311" s="6">
        <f t="shared" si="8"/>
        <v>0</v>
      </c>
    </row>
    <row r="312" ht="15">
      <c r="E312" s="6">
        <f t="shared" si="8"/>
        <v>0</v>
      </c>
    </row>
    <row r="313" ht="15">
      <c r="E313" s="6">
        <f t="shared" si="8"/>
        <v>0</v>
      </c>
    </row>
    <row r="314" ht="15">
      <c r="E314" s="6">
        <f t="shared" si="8"/>
        <v>0</v>
      </c>
    </row>
    <row r="315" ht="15">
      <c r="E315" s="6">
        <f t="shared" si="8"/>
        <v>0</v>
      </c>
    </row>
    <row r="316" ht="15">
      <c r="E316" s="6">
        <f aca="true" t="shared" si="9" ref="E316:E379">B316*(D316*0.3)</f>
        <v>0</v>
      </c>
    </row>
    <row r="317" ht="15">
      <c r="E317" s="6">
        <f t="shared" si="9"/>
        <v>0</v>
      </c>
    </row>
    <row r="318" ht="15">
      <c r="E318" s="6">
        <f t="shared" si="9"/>
        <v>0</v>
      </c>
    </row>
    <row r="319" ht="15">
      <c r="E319" s="6">
        <f t="shared" si="9"/>
        <v>0</v>
      </c>
    </row>
    <row r="320" ht="15">
      <c r="E320" s="6">
        <f t="shared" si="9"/>
        <v>0</v>
      </c>
    </row>
    <row r="321" ht="15">
      <c r="E321" s="6">
        <f t="shared" si="9"/>
        <v>0</v>
      </c>
    </row>
    <row r="322" ht="15">
      <c r="E322" s="6">
        <f t="shared" si="9"/>
        <v>0</v>
      </c>
    </row>
    <row r="323" ht="15">
      <c r="E323" s="6">
        <f t="shared" si="9"/>
        <v>0</v>
      </c>
    </row>
    <row r="324" ht="15">
      <c r="E324" s="6">
        <f t="shared" si="9"/>
        <v>0</v>
      </c>
    </row>
    <row r="325" ht="15">
      <c r="E325" s="6">
        <f t="shared" si="9"/>
        <v>0</v>
      </c>
    </row>
    <row r="326" ht="15">
      <c r="E326" s="6">
        <f t="shared" si="9"/>
        <v>0</v>
      </c>
    </row>
    <row r="327" ht="15">
      <c r="E327" s="6">
        <f t="shared" si="9"/>
        <v>0</v>
      </c>
    </row>
    <row r="328" ht="15">
      <c r="E328" s="6">
        <f t="shared" si="9"/>
        <v>0</v>
      </c>
    </row>
    <row r="329" ht="15">
      <c r="E329" s="6">
        <f t="shared" si="9"/>
        <v>0</v>
      </c>
    </row>
    <row r="330" ht="15">
      <c r="E330" s="6">
        <f t="shared" si="9"/>
        <v>0</v>
      </c>
    </row>
    <row r="331" ht="15">
      <c r="E331" s="6">
        <f t="shared" si="9"/>
        <v>0</v>
      </c>
    </row>
    <row r="332" ht="15">
      <c r="E332" s="6">
        <f t="shared" si="9"/>
        <v>0</v>
      </c>
    </row>
    <row r="333" ht="15">
      <c r="E333" s="6">
        <f t="shared" si="9"/>
        <v>0</v>
      </c>
    </row>
    <row r="334" ht="15">
      <c r="E334" s="6">
        <f t="shared" si="9"/>
        <v>0</v>
      </c>
    </row>
    <row r="335" ht="15">
      <c r="E335" s="6">
        <f t="shared" si="9"/>
        <v>0</v>
      </c>
    </row>
    <row r="336" ht="15">
      <c r="E336" s="6">
        <f t="shared" si="9"/>
        <v>0</v>
      </c>
    </row>
    <row r="337" ht="15">
      <c r="E337" s="6">
        <f t="shared" si="9"/>
        <v>0</v>
      </c>
    </row>
    <row r="338" ht="15">
      <c r="E338" s="6">
        <f t="shared" si="9"/>
        <v>0</v>
      </c>
    </row>
    <row r="339" ht="15">
      <c r="E339" s="6">
        <f t="shared" si="9"/>
        <v>0</v>
      </c>
    </row>
    <row r="340" ht="15">
      <c r="E340" s="6">
        <f t="shared" si="9"/>
        <v>0</v>
      </c>
    </row>
    <row r="341" ht="15">
      <c r="E341" s="6">
        <f t="shared" si="9"/>
        <v>0</v>
      </c>
    </row>
    <row r="342" ht="15">
      <c r="E342" s="6">
        <f t="shared" si="9"/>
        <v>0</v>
      </c>
    </row>
    <row r="343" ht="15">
      <c r="E343" s="6">
        <f t="shared" si="9"/>
        <v>0</v>
      </c>
    </row>
    <row r="344" ht="15">
      <c r="E344" s="6">
        <f t="shared" si="9"/>
        <v>0</v>
      </c>
    </row>
    <row r="345" ht="15">
      <c r="E345" s="6">
        <f t="shared" si="9"/>
        <v>0</v>
      </c>
    </row>
    <row r="346" ht="15">
      <c r="E346" s="6">
        <f t="shared" si="9"/>
        <v>0</v>
      </c>
    </row>
    <row r="347" ht="15">
      <c r="E347" s="6">
        <f t="shared" si="9"/>
        <v>0</v>
      </c>
    </row>
    <row r="348" ht="15">
      <c r="E348" s="6">
        <f t="shared" si="9"/>
        <v>0</v>
      </c>
    </row>
    <row r="349" ht="15">
      <c r="E349" s="6">
        <f t="shared" si="9"/>
        <v>0</v>
      </c>
    </row>
    <row r="350" ht="15">
      <c r="E350" s="6">
        <f t="shared" si="9"/>
        <v>0</v>
      </c>
    </row>
    <row r="351" ht="15">
      <c r="E351" s="6">
        <f t="shared" si="9"/>
        <v>0</v>
      </c>
    </row>
    <row r="352" ht="15">
      <c r="E352" s="6">
        <f t="shared" si="9"/>
        <v>0</v>
      </c>
    </row>
    <row r="353" ht="15">
      <c r="E353" s="6">
        <f t="shared" si="9"/>
        <v>0</v>
      </c>
    </row>
    <row r="354" ht="15">
      <c r="E354" s="6">
        <f t="shared" si="9"/>
        <v>0</v>
      </c>
    </row>
    <row r="355" ht="15">
      <c r="E355" s="6">
        <f t="shared" si="9"/>
        <v>0</v>
      </c>
    </row>
    <row r="356" ht="15">
      <c r="E356" s="6">
        <f t="shared" si="9"/>
        <v>0</v>
      </c>
    </row>
    <row r="357" ht="15">
      <c r="E357" s="6">
        <f t="shared" si="9"/>
        <v>0</v>
      </c>
    </row>
    <row r="358" ht="15">
      <c r="E358" s="6">
        <f t="shared" si="9"/>
        <v>0</v>
      </c>
    </row>
    <row r="359" ht="15">
      <c r="E359" s="6">
        <f t="shared" si="9"/>
        <v>0</v>
      </c>
    </row>
    <row r="360" ht="15">
      <c r="E360" s="6">
        <f t="shared" si="9"/>
        <v>0</v>
      </c>
    </row>
    <row r="361" ht="15">
      <c r="E361" s="6">
        <f t="shared" si="9"/>
        <v>0</v>
      </c>
    </row>
    <row r="362" ht="15">
      <c r="E362" s="6">
        <f t="shared" si="9"/>
        <v>0</v>
      </c>
    </row>
    <row r="363" ht="15">
      <c r="E363" s="6">
        <f t="shared" si="9"/>
        <v>0</v>
      </c>
    </row>
    <row r="364" ht="15">
      <c r="E364" s="6">
        <f t="shared" si="9"/>
        <v>0</v>
      </c>
    </row>
    <row r="365" ht="15">
      <c r="E365" s="6">
        <f t="shared" si="9"/>
        <v>0</v>
      </c>
    </row>
    <row r="366" ht="15">
      <c r="E366" s="6">
        <f t="shared" si="9"/>
        <v>0</v>
      </c>
    </row>
    <row r="367" ht="15">
      <c r="E367" s="6">
        <f t="shared" si="9"/>
        <v>0</v>
      </c>
    </row>
    <row r="368" ht="15">
      <c r="E368" s="6">
        <f t="shared" si="9"/>
        <v>0</v>
      </c>
    </row>
    <row r="369" ht="15">
      <c r="E369" s="6">
        <f t="shared" si="9"/>
        <v>0</v>
      </c>
    </row>
    <row r="370" ht="15">
      <c r="E370" s="6">
        <f t="shared" si="9"/>
        <v>0</v>
      </c>
    </row>
    <row r="371" ht="15">
      <c r="E371" s="6">
        <f t="shared" si="9"/>
        <v>0</v>
      </c>
    </row>
    <row r="372" ht="15">
      <c r="E372" s="6">
        <f t="shared" si="9"/>
        <v>0</v>
      </c>
    </row>
    <row r="373" ht="15">
      <c r="E373" s="6">
        <f t="shared" si="9"/>
        <v>0</v>
      </c>
    </row>
    <row r="374" ht="15">
      <c r="E374" s="6">
        <f t="shared" si="9"/>
        <v>0</v>
      </c>
    </row>
    <row r="375" ht="15">
      <c r="E375" s="6">
        <f t="shared" si="9"/>
        <v>0</v>
      </c>
    </row>
    <row r="376" ht="15">
      <c r="E376" s="6">
        <f t="shared" si="9"/>
        <v>0</v>
      </c>
    </row>
    <row r="377" ht="15">
      <c r="E377" s="6">
        <f t="shared" si="9"/>
        <v>0</v>
      </c>
    </row>
    <row r="378" ht="15">
      <c r="E378" s="6">
        <f t="shared" si="9"/>
        <v>0</v>
      </c>
    </row>
    <row r="379" ht="15">
      <c r="E379" s="6">
        <f t="shared" si="9"/>
        <v>0</v>
      </c>
    </row>
    <row r="380" ht="15">
      <c r="E380" s="6">
        <f aca="true" t="shared" si="10" ref="E380:E443">B380*(D380*0.3)</f>
        <v>0</v>
      </c>
    </row>
    <row r="381" ht="15">
      <c r="E381" s="6">
        <f t="shared" si="10"/>
        <v>0</v>
      </c>
    </row>
    <row r="382" ht="15">
      <c r="E382" s="6">
        <f t="shared" si="10"/>
        <v>0</v>
      </c>
    </row>
    <row r="383" ht="15">
      <c r="E383" s="6">
        <f t="shared" si="10"/>
        <v>0</v>
      </c>
    </row>
    <row r="384" ht="15">
      <c r="E384" s="6">
        <f t="shared" si="10"/>
        <v>0</v>
      </c>
    </row>
    <row r="385" ht="15">
      <c r="E385" s="6">
        <f t="shared" si="10"/>
        <v>0</v>
      </c>
    </row>
    <row r="386" ht="15">
      <c r="E386" s="6">
        <f t="shared" si="10"/>
        <v>0</v>
      </c>
    </row>
    <row r="387" ht="15">
      <c r="E387" s="6">
        <f t="shared" si="10"/>
        <v>0</v>
      </c>
    </row>
    <row r="388" ht="15">
      <c r="E388" s="6">
        <f t="shared" si="10"/>
        <v>0</v>
      </c>
    </row>
    <row r="389" ht="15">
      <c r="E389" s="6">
        <f t="shared" si="10"/>
        <v>0</v>
      </c>
    </row>
    <row r="390" ht="15">
      <c r="E390" s="6">
        <f t="shared" si="10"/>
        <v>0</v>
      </c>
    </row>
    <row r="391" ht="15">
      <c r="E391" s="6">
        <f t="shared" si="10"/>
        <v>0</v>
      </c>
    </row>
    <row r="392" ht="15">
      <c r="E392" s="6">
        <f t="shared" si="10"/>
        <v>0</v>
      </c>
    </row>
    <row r="393" ht="15">
      <c r="E393" s="6">
        <f t="shared" si="10"/>
        <v>0</v>
      </c>
    </row>
    <row r="394" ht="15">
      <c r="E394" s="6">
        <f t="shared" si="10"/>
        <v>0</v>
      </c>
    </row>
    <row r="395" ht="15">
      <c r="E395" s="6">
        <f t="shared" si="10"/>
        <v>0</v>
      </c>
    </row>
    <row r="396" ht="15">
      <c r="E396" s="6">
        <f t="shared" si="10"/>
        <v>0</v>
      </c>
    </row>
    <row r="397" ht="15">
      <c r="E397" s="6">
        <f t="shared" si="10"/>
        <v>0</v>
      </c>
    </row>
    <row r="398" ht="15">
      <c r="E398" s="6">
        <f t="shared" si="10"/>
        <v>0</v>
      </c>
    </row>
    <row r="399" ht="15">
      <c r="E399" s="6">
        <f t="shared" si="10"/>
        <v>0</v>
      </c>
    </row>
    <row r="400" ht="15">
      <c r="E400" s="6">
        <f t="shared" si="10"/>
        <v>0</v>
      </c>
    </row>
    <row r="401" ht="15">
      <c r="E401" s="6">
        <f t="shared" si="10"/>
        <v>0</v>
      </c>
    </row>
    <row r="402" ht="15">
      <c r="E402" s="6">
        <f t="shared" si="10"/>
        <v>0</v>
      </c>
    </row>
    <row r="403" ht="15">
      <c r="E403" s="6">
        <f t="shared" si="10"/>
        <v>0</v>
      </c>
    </row>
    <row r="404" ht="15">
      <c r="E404" s="6">
        <f t="shared" si="10"/>
        <v>0</v>
      </c>
    </row>
    <row r="405" ht="15">
      <c r="E405" s="6">
        <f t="shared" si="10"/>
        <v>0</v>
      </c>
    </row>
    <row r="406" ht="15">
      <c r="E406" s="6">
        <f t="shared" si="10"/>
        <v>0</v>
      </c>
    </row>
    <row r="407" ht="15">
      <c r="E407" s="6">
        <f t="shared" si="10"/>
        <v>0</v>
      </c>
    </row>
    <row r="408" ht="15">
      <c r="E408" s="6">
        <f t="shared" si="10"/>
        <v>0</v>
      </c>
    </row>
    <row r="409" ht="15">
      <c r="E409" s="6">
        <f t="shared" si="10"/>
        <v>0</v>
      </c>
    </row>
    <row r="410" ht="15">
      <c r="E410" s="6">
        <f t="shared" si="10"/>
        <v>0</v>
      </c>
    </row>
    <row r="411" ht="15">
      <c r="E411" s="6">
        <f t="shared" si="10"/>
        <v>0</v>
      </c>
    </row>
    <row r="412" ht="15">
      <c r="E412" s="6">
        <f t="shared" si="10"/>
        <v>0</v>
      </c>
    </row>
    <row r="413" ht="15">
      <c r="E413" s="6">
        <f t="shared" si="10"/>
        <v>0</v>
      </c>
    </row>
    <row r="414" ht="15">
      <c r="E414" s="6">
        <f t="shared" si="10"/>
        <v>0</v>
      </c>
    </row>
    <row r="415" ht="15">
      <c r="E415" s="6">
        <f t="shared" si="10"/>
        <v>0</v>
      </c>
    </row>
    <row r="416" ht="15">
      <c r="E416" s="6">
        <f t="shared" si="10"/>
        <v>0</v>
      </c>
    </row>
    <row r="417" ht="15">
      <c r="E417" s="6">
        <f t="shared" si="10"/>
        <v>0</v>
      </c>
    </row>
    <row r="418" ht="15">
      <c r="E418" s="6">
        <f t="shared" si="10"/>
        <v>0</v>
      </c>
    </row>
    <row r="419" ht="15">
      <c r="E419" s="6">
        <f t="shared" si="10"/>
        <v>0</v>
      </c>
    </row>
    <row r="420" ht="15">
      <c r="E420" s="6">
        <f t="shared" si="10"/>
        <v>0</v>
      </c>
    </row>
    <row r="421" ht="15">
      <c r="E421" s="6">
        <f t="shared" si="10"/>
        <v>0</v>
      </c>
    </row>
    <row r="422" ht="15">
      <c r="E422" s="6">
        <f t="shared" si="10"/>
        <v>0</v>
      </c>
    </row>
    <row r="423" ht="15">
      <c r="E423" s="6">
        <f t="shared" si="10"/>
        <v>0</v>
      </c>
    </row>
    <row r="424" ht="15">
      <c r="E424" s="6">
        <f t="shared" si="10"/>
        <v>0</v>
      </c>
    </row>
    <row r="425" ht="15">
      <c r="E425" s="6">
        <f t="shared" si="10"/>
        <v>0</v>
      </c>
    </row>
    <row r="426" ht="15">
      <c r="E426" s="6">
        <f t="shared" si="10"/>
        <v>0</v>
      </c>
    </row>
    <row r="427" ht="15">
      <c r="E427" s="6">
        <f t="shared" si="10"/>
        <v>0</v>
      </c>
    </row>
    <row r="428" ht="15">
      <c r="E428" s="6">
        <f t="shared" si="10"/>
        <v>0</v>
      </c>
    </row>
    <row r="429" ht="15">
      <c r="E429" s="6">
        <f t="shared" si="10"/>
        <v>0</v>
      </c>
    </row>
    <row r="430" ht="15">
      <c r="E430" s="6">
        <f t="shared" si="10"/>
        <v>0</v>
      </c>
    </row>
    <row r="431" ht="15">
      <c r="E431" s="6">
        <f t="shared" si="10"/>
        <v>0</v>
      </c>
    </row>
    <row r="432" ht="15">
      <c r="E432" s="6">
        <f t="shared" si="10"/>
        <v>0</v>
      </c>
    </row>
    <row r="433" ht="15">
      <c r="E433" s="6">
        <f t="shared" si="10"/>
        <v>0</v>
      </c>
    </row>
    <row r="434" ht="15">
      <c r="E434" s="6">
        <f t="shared" si="10"/>
        <v>0</v>
      </c>
    </row>
    <row r="435" ht="15">
      <c r="E435" s="6">
        <f t="shared" si="10"/>
        <v>0</v>
      </c>
    </row>
    <row r="436" ht="15">
      <c r="E436" s="6">
        <f t="shared" si="10"/>
        <v>0</v>
      </c>
    </row>
    <row r="437" ht="15">
      <c r="E437" s="6">
        <f t="shared" si="10"/>
        <v>0</v>
      </c>
    </row>
    <row r="438" ht="15">
      <c r="E438" s="6">
        <f t="shared" si="10"/>
        <v>0</v>
      </c>
    </row>
    <row r="439" ht="15">
      <c r="E439" s="6">
        <f t="shared" si="10"/>
        <v>0</v>
      </c>
    </row>
    <row r="440" ht="15">
      <c r="E440" s="6">
        <f t="shared" si="10"/>
        <v>0</v>
      </c>
    </row>
    <row r="441" ht="15">
      <c r="E441" s="6">
        <f t="shared" si="10"/>
        <v>0</v>
      </c>
    </row>
    <row r="442" ht="15">
      <c r="E442" s="6">
        <f t="shared" si="10"/>
        <v>0</v>
      </c>
    </row>
    <row r="443" ht="15">
      <c r="E443" s="6">
        <f t="shared" si="10"/>
        <v>0</v>
      </c>
    </row>
    <row r="444" ht="15">
      <c r="E444" s="6">
        <f aca="true" t="shared" si="11" ref="E444:E507">B444*(D444*0.3)</f>
        <v>0</v>
      </c>
    </row>
    <row r="445" ht="15">
      <c r="E445" s="6">
        <f t="shared" si="11"/>
        <v>0</v>
      </c>
    </row>
    <row r="446" ht="15">
      <c r="E446" s="6">
        <f t="shared" si="11"/>
        <v>0</v>
      </c>
    </row>
    <row r="447" ht="15">
      <c r="E447" s="6">
        <f t="shared" si="11"/>
        <v>0</v>
      </c>
    </row>
    <row r="448" ht="15">
      <c r="E448" s="6">
        <f t="shared" si="11"/>
        <v>0</v>
      </c>
    </row>
    <row r="449" ht="15">
      <c r="E449" s="6">
        <f t="shared" si="11"/>
        <v>0</v>
      </c>
    </row>
    <row r="450" ht="15">
      <c r="E450" s="6">
        <f t="shared" si="11"/>
        <v>0</v>
      </c>
    </row>
    <row r="451" ht="15">
      <c r="E451" s="6">
        <f t="shared" si="11"/>
        <v>0</v>
      </c>
    </row>
    <row r="452" ht="15">
      <c r="E452" s="6">
        <f t="shared" si="11"/>
        <v>0</v>
      </c>
    </row>
    <row r="453" ht="15">
      <c r="E453" s="6">
        <f t="shared" si="11"/>
        <v>0</v>
      </c>
    </row>
    <row r="454" ht="15">
      <c r="E454" s="6">
        <f t="shared" si="11"/>
        <v>0</v>
      </c>
    </row>
    <row r="455" ht="15">
      <c r="E455" s="6">
        <f t="shared" si="11"/>
        <v>0</v>
      </c>
    </row>
    <row r="456" ht="15">
      <c r="E456" s="6">
        <f t="shared" si="11"/>
        <v>0</v>
      </c>
    </row>
    <row r="457" ht="15">
      <c r="E457" s="6">
        <f t="shared" si="11"/>
        <v>0</v>
      </c>
    </row>
    <row r="458" ht="15">
      <c r="E458" s="6">
        <f t="shared" si="11"/>
        <v>0</v>
      </c>
    </row>
    <row r="459" ht="15">
      <c r="E459" s="6">
        <f t="shared" si="11"/>
        <v>0</v>
      </c>
    </row>
    <row r="460" ht="15">
      <c r="E460" s="6">
        <f t="shared" si="11"/>
        <v>0</v>
      </c>
    </row>
    <row r="461" ht="15">
      <c r="E461" s="6">
        <f t="shared" si="11"/>
        <v>0</v>
      </c>
    </row>
    <row r="462" ht="15">
      <c r="E462" s="6">
        <f t="shared" si="11"/>
        <v>0</v>
      </c>
    </row>
    <row r="463" ht="15">
      <c r="E463" s="6">
        <f t="shared" si="11"/>
        <v>0</v>
      </c>
    </row>
    <row r="464" ht="15">
      <c r="E464" s="6">
        <f t="shared" si="11"/>
        <v>0</v>
      </c>
    </row>
    <row r="465" ht="15">
      <c r="E465" s="6">
        <f t="shared" si="11"/>
        <v>0</v>
      </c>
    </row>
    <row r="466" ht="15">
      <c r="E466" s="6">
        <f t="shared" si="11"/>
        <v>0</v>
      </c>
    </row>
    <row r="467" ht="15">
      <c r="E467" s="6">
        <f t="shared" si="11"/>
        <v>0</v>
      </c>
    </row>
    <row r="468" ht="15">
      <c r="E468" s="6">
        <f t="shared" si="11"/>
        <v>0</v>
      </c>
    </row>
    <row r="469" ht="15">
      <c r="E469" s="6">
        <f t="shared" si="11"/>
        <v>0</v>
      </c>
    </row>
    <row r="470" ht="15">
      <c r="E470" s="6">
        <f t="shared" si="11"/>
        <v>0</v>
      </c>
    </row>
    <row r="471" ht="15">
      <c r="E471" s="6">
        <f t="shared" si="11"/>
        <v>0</v>
      </c>
    </row>
    <row r="472" ht="15">
      <c r="E472" s="6">
        <f t="shared" si="11"/>
        <v>0</v>
      </c>
    </row>
    <row r="473" ht="15">
      <c r="E473" s="6">
        <f t="shared" si="11"/>
        <v>0</v>
      </c>
    </row>
    <row r="474" ht="15">
      <c r="E474" s="6">
        <f t="shared" si="11"/>
        <v>0</v>
      </c>
    </row>
    <row r="475" ht="15">
      <c r="E475" s="6">
        <f t="shared" si="11"/>
        <v>0</v>
      </c>
    </row>
    <row r="476" ht="15">
      <c r="E476" s="6">
        <f t="shared" si="11"/>
        <v>0</v>
      </c>
    </row>
    <row r="477" ht="15">
      <c r="E477" s="6">
        <f t="shared" si="11"/>
        <v>0</v>
      </c>
    </row>
    <row r="478" ht="15">
      <c r="E478" s="6">
        <f t="shared" si="11"/>
        <v>0</v>
      </c>
    </row>
    <row r="479" ht="15">
      <c r="E479" s="6">
        <f t="shared" si="11"/>
        <v>0</v>
      </c>
    </row>
    <row r="480" ht="15">
      <c r="E480" s="6">
        <f t="shared" si="11"/>
        <v>0</v>
      </c>
    </row>
    <row r="481" ht="15">
      <c r="E481" s="6">
        <f t="shared" si="11"/>
        <v>0</v>
      </c>
    </row>
    <row r="482" ht="15">
      <c r="E482" s="6">
        <f t="shared" si="11"/>
        <v>0</v>
      </c>
    </row>
    <row r="483" ht="15">
      <c r="E483" s="6">
        <f t="shared" si="11"/>
        <v>0</v>
      </c>
    </row>
    <row r="484" ht="15">
      <c r="E484" s="6">
        <f t="shared" si="11"/>
        <v>0</v>
      </c>
    </row>
    <row r="485" ht="15">
      <c r="E485" s="6">
        <f t="shared" si="11"/>
        <v>0</v>
      </c>
    </row>
    <row r="486" ht="15">
      <c r="E486" s="6">
        <f t="shared" si="11"/>
        <v>0</v>
      </c>
    </row>
    <row r="487" ht="15">
      <c r="E487" s="6">
        <f t="shared" si="11"/>
        <v>0</v>
      </c>
    </row>
    <row r="488" ht="15">
      <c r="E488" s="6">
        <f t="shared" si="11"/>
        <v>0</v>
      </c>
    </row>
    <row r="489" ht="15">
      <c r="E489" s="6">
        <f t="shared" si="11"/>
        <v>0</v>
      </c>
    </row>
    <row r="490" ht="15">
      <c r="E490" s="6">
        <f t="shared" si="11"/>
        <v>0</v>
      </c>
    </row>
    <row r="491" ht="15">
      <c r="E491" s="6">
        <f t="shared" si="11"/>
        <v>0</v>
      </c>
    </row>
    <row r="492" ht="15">
      <c r="E492" s="6">
        <f t="shared" si="11"/>
        <v>0</v>
      </c>
    </row>
    <row r="493" ht="15">
      <c r="E493" s="6">
        <f t="shared" si="11"/>
        <v>0</v>
      </c>
    </row>
    <row r="494" ht="15">
      <c r="E494" s="6">
        <f t="shared" si="11"/>
        <v>0</v>
      </c>
    </row>
    <row r="495" ht="15">
      <c r="E495" s="6">
        <f t="shared" si="11"/>
        <v>0</v>
      </c>
    </row>
    <row r="496" ht="15">
      <c r="E496" s="6">
        <f t="shared" si="11"/>
        <v>0</v>
      </c>
    </row>
    <row r="497" ht="15">
      <c r="E497" s="6">
        <f t="shared" si="11"/>
        <v>0</v>
      </c>
    </row>
    <row r="498" ht="15">
      <c r="E498" s="6">
        <f t="shared" si="11"/>
        <v>0</v>
      </c>
    </row>
    <row r="499" ht="15">
      <c r="E499" s="6">
        <f t="shared" si="11"/>
        <v>0</v>
      </c>
    </row>
    <row r="500" ht="15">
      <c r="E500" s="6">
        <f t="shared" si="11"/>
        <v>0</v>
      </c>
    </row>
    <row r="501" ht="15">
      <c r="E501" s="6">
        <f t="shared" si="11"/>
        <v>0</v>
      </c>
    </row>
    <row r="502" ht="15">
      <c r="E502" s="6">
        <f t="shared" si="11"/>
        <v>0</v>
      </c>
    </row>
    <row r="503" ht="15">
      <c r="E503" s="6">
        <f t="shared" si="11"/>
        <v>0</v>
      </c>
    </row>
    <row r="504" ht="15">
      <c r="E504" s="6">
        <f t="shared" si="11"/>
        <v>0</v>
      </c>
    </row>
    <row r="505" ht="15">
      <c r="E505" s="6">
        <f t="shared" si="11"/>
        <v>0</v>
      </c>
    </row>
    <row r="506" ht="15">
      <c r="E506" s="6">
        <f t="shared" si="11"/>
        <v>0</v>
      </c>
    </row>
    <row r="507" ht="15">
      <c r="E507" s="6">
        <f t="shared" si="11"/>
        <v>0</v>
      </c>
    </row>
    <row r="508" ht="15">
      <c r="E508" s="6">
        <f aca="true" t="shared" si="12" ref="E508:E571">B508*(D508*0.3)</f>
        <v>0</v>
      </c>
    </row>
    <row r="509" ht="15">
      <c r="E509" s="6">
        <f t="shared" si="12"/>
        <v>0</v>
      </c>
    </row>
    <row r="510" ht="15">
      <c r="E510" s="6">
        <f t="shared" si="12"/>
        <v>0</v>
      </c>
    </row>
    <row r="511" ht="15">
      <c r="E511" s="6">
        <f t="shared" si="12"/>
        <v>0</v>
      </c>
    </row>
    <row r="512" ht="15">
      <c r="E512" s="6">
        <f t="shared" si="12"/>
        <v>0</v>
      </c>
    </row>
    <row r="513" ht="15">
      <c r="E513" s="6">
        <f t="shared" si="12"/>
        <v>0</v>
      </c>
    </row>
    <row r="514" ht="15">
      <c r="E514" s="6">
        <f t="shared" si="12"/>
        <v>0</v>
      </c>
    </row>
    <row r="515" ht="15">
      <c r="E515" s="6">
        <f t="shared" si="12"/>
        <v>0</v>
      </c>
    </row>
    <row r="516" ht="15">
      <c r="E516" s="6">
        <f t="shared" si="12"/>
        <v>0</v>
      </c>
    </row>
    <row r="517" ht="15">
      <c r="E517" s="6">
        <f t="shared" si="12"/>
        <v>0</v>
      </c>
    </row>
    <row r="518" ht="15">
      <c r="E518" s="6">
        <f t="shared" si="12"/>
        <v>0</v>
      </c>
    </row>
    <row r="519" ht="15">
      <c r="E519" s="6">
        <f t="shared" si="12"/>
        <v>0</v>
      </c>
    </row>
    <row r="520" ht="15">
      <c r="E520" s="6">
        <f t="shared" si="12"/>
        <v>0</v>
      </c>
    </row>
    <row r="521" ht="15">
      <c r="E521" s="6">
        <f t="shared" si="12"/>
        <v>0</v>
      </c>
    </row>
    <row r="522" ht="15">
      <c r="E522" s="6">
        <f t="shared" si="12"/>
        <v>0</v>
      </c>
    </row>
    <row r="523" ht="15">
      <c r="E523" s="6">
        <f t="shared" si="12"/>
        <v>0</v>
      </c>
    </row>
    <row r="524" ht="15">
      <c r="E524" s="6">
        <f t="shared" si="12"/>
        <v>0</v>
      </c>
    </row>
    <row r="525" ht="15">
      <c r="E525" s="6">
        <f t="shared" si="12"/>
        <v>0</v>
      </c>
    </row>
    <row r="526" ht="15">
      <c r="E526" s="6">
        <f t="shared" si="12"/>
        <v>0</v>
      </c>
    </row>
    <row r="527" ht="15">
      <c r="E527" s="6">
        <f t="shared" si="12"/>
        <v>0</v>
      </c>
    </row>
    <row r="528" ht="15">
      <c r="E528" s="6">
        <f t="shared" si="12"/>
        <v>0</v>
      </c>
    </row>
    <row r="529" ht="15">
      <c r="E529" s="6">
        <f t="shared" si="12"/>
        <v>0</v>
      </c>
    </row>
    <row r="530" ht="15">
      <c r="E530" s="6">
        <f t="shared" si="12"/>
        <v>0</v>
      </c>
    </row>
    <row r="531" ht="15">
      <c r="E531" s="6">
        <f t="shared" si="12"/>
        <v>0</v>
      </c>
    </row>
    <row r="532" ht="15">
      <c r="E532" s="6">
        <f t="shared" si="12"/>
        <v>0</v>
      </c>
    </row>
    <row r="533" ht="15">
      <c r="E533" s="6">
        <f t="shared" si="12"/>
        <v>0</v>
      </c>
    </row>
    <row r="534" ht="15">
      <c r="E534" s="6">
        <f t="shared" si="12"/>
        <v>0</v>
      </c>
    </row>
    <row r="535" ht="15">
      <c r="E535" s="6">
        <f t="shared" si="12"/>
        <v>0</v>
      </c>
    </row>
    <row r="536" ht="15">
      <c r="E536" s="6">
        <f t="shared" si="12"/>
        <v>0</v>
      </c>
    </row>
    <row r="537" ht="15">
      <c r="E537" s="6">
        <f t="shared" si="12"/>
        <v>0</v>
      </c>
    </row>
    <row r="538" ht="15">
      <c r="E538" s="6">
        <f t="shared" si="12"/>
        <v>0</v>
      </c>
    </row>
    <row r="539" ht="15">
      <c r="E539" s="6">
        <f t="shared" si="12"/>
        <v>0</v>
      </c>
    </row>
    <row r="540" ht="15">
      <c r="E540" s="6">
        <f t="shared" si="12"/>
        <v>0</v>
      </c>
    </row>
    <row r="541" ht="15">
      <c r="E541" s="6">
        <f t="shared" si="12"/>
        <v>0</v>
      </c>
    </row>
    <row r="542" ht="15">
      <c r="E542" s="6">
        <f t="shared" si="12"/>
        <v>0</v>
      </c>
    </row>
    <row r="543" ht="15">
      <c r="E543" s="6">
        <f t="shared" si="12"/>
        <v>0</v>
      </c>
    </row>
    <row r="544" ht="15">
      <c r="E544" s="6">
        <f t="shared" si="12"/>
        <v>0</v>
      </c>
    </row>
    <row r="545" ht="15">
      <c r="E545" s="6">
        <f t="shared" si="12"/>
        <v>0</v>
      </c>
    </row>
    <row r="546" ht="15">
      <c r="E546" s="6">
        <f t="shared" si="12"/>
        <v>0</v>
      </c>
    </row>
    <row r="547" ht="15">
      <c r="E547" s="6">
        <f t="shared" si="12"/>
        <v>0</v>
      </c>
    </row>
    <row r="548" ht="15">
      <c r="E548" s="6">
        <f t="shared" si="12"/>
        <v>0</v>
      </c>
    </row>
    <row r="549" ht="15">
      <c r="E549" s="6">
        <f t="shared" si="12"/>
        <v>0</v>
      </c>
    </row>
    <row r="550" ht="15">
      <c r="E550" s="6">
        <f t="shared" si="12"/>
        <v>0</v>
      </c>
    </row>
    <row r="551" ht="15">
      <c r="E551" s="6">
        <f t="shared" si="12"/>
        <v>0</v>
      </c>
    </row>
    <row r="552" ht="15">
      <c r="E552" s="6">
        <f t="shared" si="12"/>
        <v>0</v>
      </c>
    </row>
    <row r="553" ht="15">
      <c r="E553" s="6">
        <f t="shared" si="12"/>
        <v>0</v>
      </c>
    </row>
    <row r="554" ht="15">
      <c r="E554" s="6">
        <f t="shared" si="12"/>
        <v>0</v>
      </c>
    </row>
    <row r="555" ht="15">
      <c r="E555" s="6">
        <f t="shared" si="12"/>
        <v>0</v>
      </c>
    </row>
    <row r="556" ht="15">
      <c r="E556" s="6">
        <f t="shared" si="12"/>
        <v>0</v>
      </c>
    </row>
    <row r="557" ht="15">
      <c r="E557" s="6">
        <f t="shared" si="12"/>
        <v>0</v>
      </c>
    </row>
    <row r="558" ht="15">
      <c r="E558" s="6">
        <f t="shared" si="12"/>
        <v>0</v>
      </c>
    </row>
    <row r="559" ht="15">
      <c r="E559" s="6">
        <f t="shared" si="12"/>
        <v>0</v>
      </c>
    </row>
    <row r="560" ht="15">
      <c r="E560" s="6">
        <f t="shared" si="12"/>
        <v>0</v>
      </c>
    </row>
    <row r="561" ht="15">
      <c r="E561" s="6">
        <f t="shared" si="12"/>
        <v>0</v>
      </c>
    </row>
    <row r="562" ht="15">
      <c r="E562" s="6">
        <f t="shared" si="12"/>
        <v>0</v>
      </c>
    </row>
    <row r="563" ht="15">
      <c r="E563" s="6">
        <f t="shared" si="12"/>
        <v>0</v>
      </c>
    </row>
    <row r="564" ht="15">
      <c r="E564" s="6">
        <f t="shared" si="12"/>
        <v>0</v>
      </c>
    </row>
    <row r="565" ht="15">
      <c r="E565" s="6">
        <f t="shared" si="12"/>
        <v>0</v>
      </c>
    </row>
    <row r="566" ht="15">
      <c r="E566" s="6">
        <f t="shared" si="12"/>
        <v>0</v>
      </c>
    </row>
    <row r="567" ht="15">
      <c r="E567" s="6">
        <f t="shared" si="12"/>
        <v>0</v>
      </c>
    </row>
    <row r="568" ht="15">
      <c r="E568" s="6">
        <f t="shared" si="12"/>
        <v>0</v>
      </c>
    </row>
    <row r="569" ht="15">
      <c r="E569" s="6">
        <f t="shared" si="12"/>
        <v>0</v>
      </c>
    </row>
    <row r="570" ht="15">
      <c r="E570" s="6">
        <f t="shared" si="12"/>
        <v>0</v>
      </c>
    </row>
    <row r="571" ht="15">
      <c r="E571" s="6">
        <f t="shared" si="12"/>
        <v>0</v>
      </c>
    </row>
    <row r="572" ht="15">
      <c r="E572" s="6">
        <f aca="true" t="shared" si="13" ref="E572:E635">B572*(D572*0.3)</f>
        <v>0</v>
      </c>
    </row>
    <row r="573" ht="15">
      <c r="E573" s="6">
        <f t="shared" si="13"/>
        <v>0</v>
      </c>
    </row>
    <row r="574" ht="15">
      <c r="E574" s="6">
        <f t="shared" si="13"/>
        <v>0</v>
      </c>
    </row>
    <row r="575" ht="15">
      <c r="E575" s="6">
        <f t="shared" si="13"/>
        <v>0</v>
      </c>
    </row>
    <row r="576" ht="15">
      <c r="E576" s="6">
        <f t="shared" si="13"/>
        <v>0</v>
      </c>
    </row>
    <row r="577" ht="15">
      <c r="E577" s="6">
        <f t="shared" si="13"/>
        <v>0</v>
      </c>
    </row>
    <row r="578" ht="15">
      <c r="E578" s="6">
        <f t="shared" si="13"/>
        <v>0</v>
      </c>
    </row>
    <row r="579" ht="15">
      <c r="E579" s="6">
        <f t="shared" si="13"/>
        <v>0</v>
      </c>
    </row>
    <row r="580" ht="15">
      <c r="E580" s="6">
        <f t="shared" si="13"/>
        <v>0</v>
      </c>
    </row>
    <row r="581" ht="15">
      <c r="E581" s="6">
        <f t="shared" si="13"/>
        <v>0</v>
      </c>
    </row>
    <row r="582" ht="15">
      <c r="E582" s="6">
        <f t="shared" si="13"/>
        <v>0</v>
      </c>
    </row>
    <row r="583" ht="15">
      <c r="E583" s="6">
        <f t="shared" si="13"/>
        <v>0</v>
      </c>
    </row>
    <row r="584" ht="15">
      <c r="E584" s="6">
        <f t="shared" si="13"/>
        <v>0</v>
      </c>
    </row>
    <row r="585" ht="15">
      <c r="E585" s="6">
        <f t="shared" si="13"/>
        <v>0</v>
      </c>
    </row>
    <row r="586" ht="15">
      <c r="E586" s="6">
        <f t="shared" si="13"/>
        <v>0</v>
      </c>
    </row>
    <row r="587" ht="15">
      <c r="E587" s="6">
        <f t="shared" si="13"/>
        <v>0</v>
      </c>
    </row>
    <row r="588" ht="15">
      <c r="E588" s="6">
        <f t="shared" si="13"/>
        <v>0</v>
      </c>
    </row>
    <row r="589" ht="15">
      <c r="E589" s="6">
        <f t="shared" si="13"/>
        <v>0</v>
      </c>
    </row>
    <row r="590" ht="15">
      <c r="E590" s="6">
        <f t="shared" si="13"/>
        <v>0</v>
      </c>
    </row>
    <row r="591" ht="15">
      <c r="E591" s="6">
        <f t="shared" si="13"/>
        <v>0</v>
      </c>
    </row>
    <row r="592" ht="15">
      <c r="E592" s="6">
        <f t="shared" si="13"/>
        <v>0</v>
      </c>
    </row>
    <row r="593" ht="15">
      <c r="E593" s="6">
        <f t="shared" si="13"/>
        <v>0</v>
      </c>
    </row>
    <row r="594" ht="15">
      <c r="E594" s="6">
        <f t="shared" si="13"/>
        <v>0</v>
      </c>
    </row>
    <row r="595" ht="15">
      <c r="E595" s="6">
        <f t="shared" si="13"/>
        <v>0</v>
      </c>
    </row>
    <row r="596" ht="15">
      <c r="E596" s="6">
        <f t="shared" si="13"/>
        <v>0</v>
      </c>
    </row>
    <row r="597" ht="15">
      <c r="E597" s="6">
        <f t="shared" si="13"/>
        <v>0</v>
      </c>
    </row>
    <row r="598" ht="15">
      <c r="E598" s="6">
        <f t="shared" si="13"/>
        <v>0</v>
      </c>
    </row>
    <row r="599" ht="15">
      <c r="E599" s="6">
        <f t="shared" si="13"/>
        <v>0</v>
      </c>
    </row>
    <row r="600" ht="15">
      <c r="E600" s="6">
        <f t="shared" si="13"/>
        <v>0</v>
      </c>
    </row>
    <row r="601" ht="15">
      <c r="E601" s="6">
        <f t="shared" si="13"/>
        <v>0</v>
      </c>
    </row>
    <row r="602" ht="15">
      <c r="E602" s="6">
        <f t="shared" si="13"/>
        <v>0</v>
      </c>
    </row>
    <row r="603" ht="15">
      <c r="E603" s="6">
        <f t="shared" si="13"/>
        <v>0</v>
      </c>
    </row>
    <row r="604" ht="15">
      <c r="E604" s="6">
        <f t="shared" si="13"/>
        <v>0</v>
      </c>
    </row>
    <row r="605" ht="15">
      <c r="E605" s="6">
        <f t="shared" si="13"/>
        <v>0</v>
      </c>
    </row>
    <row r="606" ht="15">
      <c r="E606" s="6">
        <f t="shared" si="13"/>
        <v>0</v>
      </c>
    </row>
    <row r="607" ht="15">
      <c r="E607" s="6">
        <f t="shared" si="13"/>
        <v>0</v>
      </c>
    </row>
    <row r="608" ht="15">
      <c r="E608" s="6">
        <f t="shared" si="13"/>
        <v>0</v>
      </c>
    </row>
    <row r="609" ht="15">
      <c r="E609" s="6">
        <f t="shared" si="13"/>
        <v>0</v>
      </c>
    </row>
    <row r="610" ht="15">
      <c r="E610" s="6">
        <f t="shared" si="13"/>
        <v>0</v>
      </c>
    </row>
    <row r="611" ht="15">
      <c r="E611" s="6">
        <f t="shared" si="13"/>
        <v>0</v>
      </c>
    </row>
    <row r="612" ht="15">
      <c r="E612" s="6">
        <f t="shared" si="13"/>
        <v>0</v>
      </c>
    </row>
    <row r="613" ht="15">
      <c r="E613" s="6">
        <f t="shared" si="13"/>
        <v>0</v>
      </c>
    </row>
    <row r="614" ht="15">
      <c r="E614" s="6">
        <f t="shared" si="13"/>
        <v>0</v>
      </c>
    </row>
    <row r="615" ht="15">
      <c r="E615" s="6">
        <f t="shared" si="13"/>
        <v>0</v>
      </c>
    </row>
    <row r="616" ht="15">
      <c r="E616" s="6">
        <f t="shared" si="13"/>
        <v>0</v>
      </c>
    </row>
    <row r="617" ht="15">
      <c r="E617" s="6">
        <f t="shared" si="13"/>
        <v>0</v>
      </c>
    </row>
    <row r="618" ht="15">
      <c r="E618" s="6">
        <f t="shared" si="13"/>
        <v>0</v>
      </c>
    </row>
    <row r="619" ht="15">
      <c r="E619" s="6">
        <f t="shared" si="13"/>
        <v>0</v>
      </c>
    </row>
    <row r="620" ht="15">
      <c r="E620" s="6">
        <f t="shared" si="13"/>
        <v>0</v>
      </c>
    </row>
    <row r="621" ht="15">
      <c r="E621" s="6">
        <f t="shared" si="13"/>
        <v>0</v>
      </c>
    </row>
    <row r="622" ht="15">
      <c r="E622" s="6">
        <f t="shared" si="13"/>
        <v>0</v>
      </c>
    </row>
    <row r="623" ht="15">
      <c r="E623" s="6">
        <f t="shared" si="13"/>
        <v>0</v>
      </c>
    </row>
    <row r="624" ht="15">
      <c r="E624" s="6">
        <f t="shared" si="13"/>
        <v>0</v>
      </c>
    </row>
    <row r="625" ht="15">
      <c r="E625" s="6">
        <f t="shared" si="13"/>
        <v>0</v>
      </c>
    </row>
    <row r="626" ht="15">
      <c r="E626" s="6">
        <f t="shared" si="13"/>
        <v>0</v>
      </c>
    </row>
    <row r="627" ht="15">
      <c r="E627" s="6">
        <f t="shared" si="13"/>
        <v>0</v>
      </c>
    </row>
    <row r="628" ht="15">
      <c r="E628" s="6">
        <f t="shared" si="13"/>
        <v>0</v>
      </c>
    </row>
    <row r="629" ht="15">
      <c r="E629" s="6">
        <f t="shared" si="13"/>
        <v>0</v>
      </c>
    </row>
    <row r="630" ht="15">
      <c r="E630" s="6">
        <f t="shared" si="13"/>
        <v>0</v>
      </c>
    </row>
    <row r="631" ht="15">
      <c r="E631" s="6">
        <f t="shared" si="13"/>
        <v>0</v>
      </c>
    </row>
    <row r="632" ht="15">
      <c r="E632" s="6">
        <f t="shared" si="13"/>
        <v>0</v>
      </c>
    </row>
    <row r="633" ht="15">
      <c r="E633" s="6">
        <f t="shared" si="13"/>
        <v>0</v>
      </c>
    </row>
    <row r="634" ht="15">
      <c r="E634" s="6">
        <f t="shared" si="13"/>
        <v>0</v>
      </c>
    </row>
    <row r="635" ht="15">
      <c r="E635" s="6">
        <f t="shared" si="13"/>
        <v>0</v>
      </c>
    </row>
    <row r="636" ht="15">
      <c r="E636" s="6">
        <f aca="true" t="shared" si="14" ref="E636:E699">B636*(D636*0.3)</f>
        <v>0</v>
      </c>
    </row>
    <row r="637" ht="15">
      <c r="E637" s="6">
        <f t="shared" si="14"/>
        <v>0</v>
      </c>
    </row>
    <row r="638" ht="15">
      <c r="E638" s="6">
        <f t="shared" si="14"/>
        <v>0</v>
      </c>
    </row>
    <row r="639" ht="15">
      <c r="E639" s="6">
        <f t="shared" si="14"/>
        <v>0</v>
      </c>
    </row>
    <row r="640" ht="15">
      <c r="E640" s="6">
        <f t="shared" si="14"/>
        <v>0</v>
      </c>
    </row>
    <row r="641" ht="15">
      <c r="E641" s="6">
        <f t="shared" si="14"/>
        <v>0</v>
      </c>
    </row>
    <row r="642" ht="15">
      <c r="E642" s="6">
        <f t="shared" si="14"/>
        <v>0</v>
      </c>
    </row>
    <row r="643" ht="15">
      <c r="E643" s="6">
        <f t="shared" si="14"/>
        <v>0</v>
      </c>
    </row>
    <row r="644" ht="15">
      <c r="E644" s="6">
        <f t="shared" si="14"/>
        <v>0</v>
      </c>
    </row>
    <row r="645" ht="15">
      <c r="E645" s="6">
        <f t="shared" si="14"/>
        <v>0</v>
      </c>
    </row>
    <row r="646" ht="15">
      <c r="E646" s="6">
        <f t="shared" si="14"/>
        <v>0</v>
      </c>
    </row>
    <row r="647" ht="15">
      <c r="E647" s="6">
        <f t="shared" si="14"/>
        <v>0</v>
      </c>
    </row>
    <row r="648" ht="15">
      <c r="E648" s="6">
        <f t="shared" si="14"/>
        <v>0</v>
      </c>
    </row>
    <row r="649" ht="15">
      <c r="E649" s="6">
        <f t="shared" si="14"/>
        <v>0</v>
      </c>
    </row>
    <row r="650" ht="15">
      <c r="E650" s="6">
        <f t="shared" si="14"/>
        <v>0</v>
      </c>
    </row>
    <row r="651" ht="15">
      <c r="E651" s="6">
        <f t="shared" si="14"/>
        <v>0</v>
      </c>
    </row>
    <row r="652" ht="15">
      <c r="E652" s="6">
        <f t="shared" si="14"/>
        <v>0</v>
      </c>
    </row>
    <row r="653" ht="15">
      <c r="E653" s="6">
        <f t="shared" si="14"/>
        <v>0</v>
      </c>
    </row>
    <row r="654" ht="15">
      <c r="E654" s="6">
        <f t="shared" si="14"/>
        <v>0</v>
      </c>
    </row>
    <row r="655" ht="15">
      <c r="E655" s="6">
        <f t="shared" si="14"/>
        <v>0</v>
      </c>
    </row>
    <row r="656" ht="15">
      <c r="E656" s="6">
        <f t="shared" si="14"/>
        <v>0</v>
      </c>
    </row>
    <row r="657" ht="15">
      <c r="E657" s="6">
        <f t="shared" si="14"/>
        <v>0</v>
      </c>
    </row>
    <row r="658" ht="15">
      <c r="E658" s="6">
        <f t="shared" si="14"/>
        <v>0</v>
      </c>
    </row>
    <row r="659" ht="15">
      <c r="E659" s="6">
        <f t="shared" si="14"/>
        <v>0</v>
      </c>
    </row>
    <row r="660" ht="15">
      <c r="E660" s="6">
        <f t="shared" si="14"/>
        <v>0</v>
      </c>
    </row>
    <row r="661" ht="15">
      <c r="E661" s="6">
        <f t="shared" si="14"/>
        <v>0</v>
      </c>
    </row>
    <row r="662" ht="15">
      <c r="E662" s="6">
        <f t="shared" si="14"/>
        <v>0</v>
      </c>
    </row>
    <row r="663" ht="15">
      <c r="E663" s="6">
        <f t="shared" si="14"/>
        <v>0</v>
      </c>
    </row>
    <row r="664" ht="15">
      <c r="E664" s="6">
        <f t="shared" si="14"/>
        <v>0</v>
      </c>
    </row>
    <row r="665" ht="15">
      <c r="E665" s="6">
        <f t="shared" si="14"/>
        <v>0</v>
      </c>
    </row>
    <row r="666" ht="15">
      <c r="E666" s="6">
        <f t="shared" si="14"/>
        <v>0</v>
      </c>
    </row>
    <row r="667" ht="15">
      <c r="E667" s="6">
        <f t="shared" si="14"/>
        <v>0</v>
      </c>
    </row>
    <row r="668" ht="15">
      <c r="E668" s="6">
        <f t="shared" si="14"/>
        <v>0</v>
      </c>
    </row>
    <row r="669" ht="15">
      <c r="E669" s="6">
        <f t="shared" si="14"/>
        <v>0</v>
      </c>
    </row>
    <row r="670" ht="15">
      <c r="E670" s="6">
        <f t="shared" si="14"/>
        <v>0</v>
      </c>
    </row>
    <row r="671" ht="15">
      <c r="E671" s="6">
        <f t="shared" si="14"/>
        <v>0</v>
      </c>
    </row>
    <row r="672" ht="15">
      <c r="E672" s="6">
        <f t="shared" si="14"/>
        <v>0</v>
      </c>
    </row>
    <row r="673" ht="15">
      <c r="E673" s="6">
        <f t="shared" si="14"/>
        <v>0</v>
      </c>
    </row>
    <row r="674" ht="15">
      <c r="E674" s="6">
        <f t="shared" si="14"/>
        <v>0</v>
      </c>
    </row>
    <row r="675" ht="15">
      <c r="E675" s="6">
        <f t="shared" si="14"/>
        <v>0</v>
      </c>
    </row>
    <row r="676" ht="15">
      <c r="E676" s="6">
        <f t="shared" si="14"/>
        <v>0</v>
      </c>
    </row>
    <row r="677" ht="15">
      <c r="E677" s="6">
        <f t="shared" si="14"/>
        <v>0</v>
      </c>
    </row>
    <row r="678" ht="15">
      <c r="E678" s="6">
        <f t="shared" si="14"/>
        <v>0</v>
      </c>
    </row>
    <row r="679" ht="15">
      <c r="E679" s="6">
        <f t="shared" si="14"/>
        <v>0</v>
      </c>
    </row>
    <row r="680" ht="15">
      <c r="E680" s="6">
        <f t="shared" si="14"/>
        <v>0</v>
      </c>
    </row>
    <row r="681" ht="15">
      <c r="E681" s="6">
        <f t="shared" si="14"/>
        <v>0</v>
      </c>
    </row>
    <row r="682" ht="15">
      <c r="E682" s="6">
        <f t="shared" si="14"/>
        <v>0</v>
      </c>
    </row>
    <row r="683" ht="15">
      <c r="E683" s="6">
        <f t="shared" si="14"/>
        <v>0</v>
      </c>
    </row>
    <row r="684" ht="15">
      <c r="E684" s="6">
        <f t="shared" si="14"/>
        <v>0</v>
      </c>
    </row>
    <row r="685" ht="15">
      <c r="E685" s="6">
        <f t="shared" si="14"/>
        <v>0</v>
      </c>
    </row>
    <row r="686" ht="15">
      <c r="E686" s="6">
        <f t="shared" si="14"/>
        <v>0</v>
      </c>
    </row>
    <row r="687" ht="15">
      <c r="E687" s="6">
        <f t="shared" si="14"/>
        <v>0</v>
      </c>
    </row>
    <row r="688" ht="15">
      <c r="E688" s="6">
        <f t="shared" si="14"/>
        <v>0</v>
      </c>
    </row>
    <row r="689" ht="15">
      <c r="E689" s="6">
        <f t="shared" si="14"/>
        <v>0</v>
      </c>
    </row>
    <row r="690" ht="15">
      <c r="E690" s="6">
        <f t="shared" si="14"/>
        <v>0</v>
      </c>
    </row>
    <row r="691" ht="15">
      <c r="E691" s="6">
        <f t="shared" si="14"/>
        <v>0</v>
      </c>
    </row>
    <row r="692" ht="15">
      <c r="E692" s="6">
        <f t="shared" si="14"/>
        <v>0</v>
      </c>
    </row>
    <row r="693" ht="15">
      <c r="E693" s="6">
        <f t="shared" si="14"/>
        <v>0</v>
      </c>
    </row>
    <row r="694" ht="15">
      <c r="E694" s="6">
        <f t="shared" si="14"/>
        <v>0</v>
      </c>
    </row>
    <row r="695" ht="15">
      <c r="E695" s="6">
        <f t="shared" si="14"/>
        <v>0</v>
      </c>
    </row>
    <row r="696" ht="15">
      <c r="E696" s="6">
        <f t="shared" si="14"/>
        <v>0</v>
      </c>
    </row>
    <row r="697" ht="15">
      <c r="E697" s="6">
        <f t="shared" si="14"/>
        <v>0</v>
      </c>
    </row>
    <row r="698" ht="15">
      <c r="E698" s="6">
        <f t="shared" si="14"/>
        <v>0</v>
      </c>
    </row>
    <row r="699" ht="15">
      <c r="E699" s="6">
        <f t="shared" si="14"/>
        <v>0</v>
      </c>
    </row>
    <row r="700" ht="15">
      <c r="E700" s="6">
        <f aca="true" t="shared" si="15" ref="E700:E763">B700*(D700*0.3)</f>
        <v>0</v>
      </c>
    </row>
    <row r="701" ht="15">
      <c r="E701" s="6">
        <f t="shared" si="15"/>
        <v>0</v>
      </c>
    </row>
    <row r="702" ht="15">
      <c r="E702" s="6">
        <f t="shared" si="15"/>
        <v>0</v>
      </c>
    </row>
    <row r="703" ht="15">
      <c r="E703" s="6">
        <f t="shared" si="15"/>
        <v>0</v>
      </c>
    </row>
    <row r="704" ht="15">
      <c r="E704" s="6">
        <f t="shared" si="15"/>
        <v>0</v>
      </c>
    </row>
    <row r="705" ht="15">
      <c r="E705" s="6">
        <f t="shared" si="15"/>
        <v>0</v>
      </c>
    </row>
    <row r="706" ht="15">
      <c r="E706" s="6">
        <f t="shared" si="15"/>
        <v>0</v>
      </c>
    </row>
    <row r="707" ht="15">
      <c r="E707" s="6">
        <f t="shared" si="15"/>
        <v>0</v>
      </c>
    </row>
    <row r="708" ht="15">
      <c r="E708" s="6">
        <f t="shared" si="15"/>
        <v>0</v>
      </c>
    </row>
    <row r="709" ht="15">
      <c r="E709" s="6">
        <f t="shared" si="15"/>
        <v>0</v>
      </c>
    </row>
    <row r="710" ht="15">
      <c r="E710" s="6">
        <f t="shared" si="15"/>
        <v>0</v>
      </c>
    </row>
    <row r="711" ht="15">
      <c r="E711" s="6">
        <f t="shared" si="15"/>
        <v>0</v>
      </c>
    </row>
    <row r="712" ht="15">
      <c r="E712" s="6">
        <f t="shared" si="15"/>
        <v>0</v>
      </c>
    </row>
    <row r="713" ht="15">
      <c r="E713" s="6">
        <f t="shared" si="15"/>
        <v>0</v>
      </c>
    </row>
    <row r="714" ht="15">
      <c r="E714" s="6">
        <f t="shared" si="15"/>
        <v>0</v>
      </c>
    </row>
    <row r="715" ht="15">
      <c r="E715" s="6">
        <f t="shared" si="15"/>
        <v>0</v>
      </c>
    </row>
    <row r="716" ht="15">
      <c r="E716" s="6">
        <f t="shared" si="15"/>
        <v>0</v>
      </c>
    </row>
    <row r="717" ht="15">
      <c r="E717" s="6">
        <f t="shared" si="15"/>
        <v>0</v>
      </c>
    </row>
    <row r="718" ht="15">
      <c r="E718" s="6">
        <f t="shared" si="15"/>
        <v>0</v>
      </c>
    </row>
    <row r="719" ht="15">
      <c r="E719" s="6">
        <f t="shared" si="15"/>
        <v>0</v>
      </c>
    </row>
    <row r="720" ht="15">
      <c r="E720" s="6">
        <f t="shared" si="15"/>
        <v>0</v>
      </c>
    </row>
    <row r="721" ht="15">
      <c r="E721" s="6">
        <f t="shared" si="15"/>
        <v>0</v>
      </c>
    </row>
    <row r="722" ht="15">
      <c r="E722" s="6">
        <f t="shared" si="15"/>
        <v>0</v>
      </c>
    </row>
    <row r="723" ht="15">
      <c r="E723" s="6">
        <f t="shared" si="15"/>
        <v>0</v>
      </c>
    </row>
    <row r="724" ht="15">
      <c r="E724" s="6">
        <f t="shared" si="15"/>
        <v>0</v>
      </c>
    </row>
    <row r="725" ht="15">
      <c r="E725" s="6">
        <f t="shared" si="15"/>
        <v>0</v>
      </c>
    </row>
    <row r="726" ht="15">
      <c r="E726" s="6">
        <f t="shared" si="15"/>
        <v>0</v>
      </c>
    </row>
    <row r="727" ht="15">
      <c r="E727" s="6">
        <f t="shared" si="15"/>
        <v>0</v>
      </c>
    </row>
    <row r="728" ht="15">
      <c r="E728" s="6">
        <f t="shared" si="15"/>
        <v>0</v>
      </c>
    </row>
    <row r="729" ht="15">
      <c r="E729" s="6">
        <f t="shared" si="15"/>
        <v>0</v>
      </c>
    </row>
    <row r="730" ht="15">
      <c r="E730" s="6">
        <f t="shared" si="15"/>
        <v>0</v>
      </c>
    </row>
    <row r="731" ht="15">
      <c r="E731" s="6">
        <f t="shared" si="15"/>
        <v>0</v>
      </c>
    </row>
    <row r="732" ht="15">
      <c r="E732" s="6">
        <f t="shared" si="15"/>
        <v>0</v>
      </c>
    </row>
    <row r="733" ht="15">
      <c r="E733" s="6">
        <f t="shared" si="15"/>
        <v>0</v>
      </c>
    </row>
    <row r="734" ht="15">
      <c r="E734" s="6">
        <f t="shared" si="15"/>
        <v>0</v>
      </c>
    </row>
    <row r="735" ht="15">
      <c r="E735" s="6">
        <f t="shared" si="15"/>
        <v>0</v>
      </c>
    </row>
    <row r="736" ht="15">
      <c r="E736" s="6">
        <f t="shared" si="15"/>
        <v>0</v>
      </c>
    </row>
    <row r="737" ht="15">
      <c r="E737" s="6">
        <f t="shared" si="15"/>
        <v>0</v>
      </c>
    </row>
    <row r="738" ht="15">
      <c r="E738" s="6">
        <f t="shared" si="15"/>
        <v>0</v>
      </c>
    </row>
    <row r="739" ht="15">
      <c r="E739" s="6">
        <f t="shared" si="15"/>
        <v>0</v>
      </c>
    </row>
    <row r="740" ht="15">
      <c r="E740" s="6">
        <f t="shared" si="15"/>
        <v>0</v>
      </c>
    </row>
    <row r="741" ht="15">
      <c r="E741" s="6">
        <f t="shared" si="15"/>
        <v>0</v>
      </c>
    </row>
    <row r="742" ht="15">
      <c r="E742" s="6">
        <f t="shared" si="15"/>
        <v>0</v>
      </c>
    </row>
    <row r="743" ht="15">
      <c r="E743" s="6">
        <f t="shared" si="15"/>
        <v>0</v>
      </c>
    </row>
    <row r="744" ht="15">
      <c r="E744" s="6">
        <f t="shared" si="15"/>
        <v>0</v>
      </c>
    </row>
    <row r="745" ht="15">
      <c r="E745" s="6">
        <f t="shared" si="15"/>
        <v>0</v>
      </c>
    </row>
    <row r="746" ht="15">
      <c r="E746" s="6">
        <f t="shared" si="15"/>
        <v>0</v>
      </c>
    </row>
    <row r="747" ht="15">
      <c r="E747" s="6">
        <f t="shared" si="15"/>
        <v>0</v>
      </c>
    </row>
    <row r="748" ht="15">
      <c r="E748" s="6">
        <f t="shared" si="15"/>
        <v>0</v>
      </c>
    </row>
    <row r="749" ht="15">
      <c r="E749" s="6">
        <f t="shared" si="15"/>
        <v>0</v>
      </c>
    </row>
    <row r="750" ht="15">
      <c r="E750" s="6">
        <f t="shared" si="15"/>
        <v>0</v>
      </c>
    </row>
    <row r="751" ht="15">
      <c r="E751" s="6">
        <f t="shared" si="15"/>
        <v>0</v>
      </c>
    </row>
    <row r="752" ht="15">
      <c r="E752" s="6">
        <f t="shared" si="15"/>
        <v>0</v>
      </c>
    </row>
    <row r="753" ht="15">
      <c r="E753" s="6">
        <f t="shared" si="15"/>
        <v>0</v>
      </c>
    </row>
    <row r="754" ht="15">
      <c r="E754" s="6">
        <f t="shared" si="15"/>
        <v>0</v>
      </c>
    </row>
    <row r="755" ht="15">
      <c r="E755" s="6">
        <f t="shared" si="15"/>
        <v>0</v>
      </c>
    </row>
    <row r="756" ht="15">
      <c r="E756" s="6">
        <f t="shared" si="15"/>
        <v>0</v>
      </c>
    </row>
    <row r="757" ht="15">
      <c r="E757" s="6">
        <f t="shared" si="15"/>
        <v>0</v>
      </c>
    </row>
    <row r="758" ht="15">
      <c r="E758" s="6">
        <f t="shared" si="15"/>
        <v>0</v>
      </c>
    </row>
    <row r="759" ht="15">
      <c r="E759" s="6">
        <f t="shared" si="15"/>
        <v>0</v>
      </c>
    </row>
    <row r="760" ht="15">
      <c r="E760" s="6">
        <f t="shared" si="15"/>
        <v>0</v>
      </c>
    </row>
    <row r="761" ht="15">
      <c r="E761" s="6">
        <f t="shared" si="15"/>
        <v>0</v>
      </c>
    </row>
    <row r="762" ht="15">
      <c r="E762" s="6">
        <f t="shared" si="15"/>
        <v>0</v>
      </c>
    </row>
    <row r="763" ht="15">
      <c r="E763" s="6">
        <f t="shared" si="15"/>
        <v>0</v>
      </c>
    </row>
    <row r="764" ht="15">
      <c r="E764" s="6">
        <f aca="true" t="shared" si="16" ref="E764:E827">B764*(D764*0.3)</f>
        <v>0</v>
      </c>
    </row>
    <row r="765" ht="15">
      <c r="E765" s="6">
        <f t="shared" si="16"/>
        <v>0</v>
      </c>
    </row>
    <row r="766" ht="15">
      <c r="E766" s="6">
        <f t="shared" si="16"/>
        <v>0</v>
      </c>
    </row>
    <row r="767" ht="15">
      <c r="E767" s="6">
        <f t="shared" si="16"/>
        <v>0</v>
      </c>
    </row>
    <row r="768" ht="15">
      <c r="E768" s="6">
        <f t="shared" si="16"/>
        <v>0</v>
      </c>
    </row>
    <row r="769" ht="15">
      <c r="E769" s="6">
        <f t="shared" si="16"/>
        <v>0</v>
      </c>
    </row>
    <row r="770" ht="15">
      <c r="E770" s="6">
        <f t="shared" si="16"/>
        <v>0</v>
      </c>
    </row>
    <row r="771" ht="15">
      <c r="E771" s="6">
        <f t="shared" si="16"/>
        <v>0</v>
      </c>
    </row>
    <row r="772" ht="15">
      <c r="E772" s="6">
        <f t="shared" si="16"/>
        <v>0</v>
      </c>
    </row>
    <row r="773" ht="15">
      <c r="E773" s="6">
        <f t="shared" si="16"/>
        <v>0</v>
      </c>
    </row>
    <row r="774" ht="15">
      <c r="E774" s="6">
        <f t="shared" si="16"/>
        <v>0</v>
      </c>
    </row>
    <row r="775" ht="15">
      <c r="E775" s="6">
        <f t="shared" si="16"/>
        <v>0</v>
      </c>
    </row>
    <row r="776" ht="15">
      <c r="E776" s="6">
        <f t="shared" si="16"/>
        <v>0</v>
      </c>
    </row>
    <row r="777" ht="15">
      <c r="E777" s="6">
        <f t="shared" si="16"/>
        <v>0</v>
      </c>
    </row>
    <row r="778" ht="15">
      <c r="E778" s="6">
        <f t="shared" si="16"/>
        <v>0</v>
      </c>
    </row>
    <row r="779" ht="15">
      <c r="E779" s="6">
        <f t="shared" si="16"/>
        <v>0</v>
      </c>
    </row>
    <row r="780" ht="15">
      <c r="E780" s="6">
        <f t="shared" si="16"/>
        <v>0</v>
      </c>
    </row>
    <row r="781" ht="15">
      <c r="E781" s="6">
        <f t="shared" si="16"/>
        <v>0</v>
      </c>
    </row>
    <row r="782" ht="15">
      <c r="E782" s="6">
        <f t="shared" si="16"/>
        <v>0</v>
      </c>
    </row>
    <row r="783" ht="15">
      <c r="E783" s="6">
        <f t="shared" si="16"/>
        <v>0</v>
      </c>
    </row>
    <row r="784" ht="15">
      <c r="E784" s="6">
        <f t="shared" si="16"/>
        <v>0</v>
      </c>
    </row>
    <row r="785" ht="15">
      <c r="E785" s="6">
        <f t="shared" si="16"/>
        <v>0</v>
      </c>
    </row>
    <row r="786" ht="15">
      <c r="E786" s="6">
        <f t="shared" si="16"/>
        <v>0</v>
      </c>
    </row>
    <row r="787" ht="15">
      <c r="E787" s="6">
        <f t="shared" si="16"/>
        <v>0</v>
      </c>
    </row>
    <row r="788" ht="15">
      <c r="E788" s="6">
        <f t="shared" si="16"/>
        <v>0</v>
      </c>
    </row>
    <row r="789" ht="15">
      <c r="E789" s="6">
        <f t="shared" si="16"/>
        <v>0</v>
      </c>
    </row>
    <row r="790" ht="15">
      <c r="E790" s="6">
        <f t="shared" si="16"/>
        <v>0</v>
      </c>
    </row>
    <row r="791" ht="15">
      <c r="E791" s="6">
        <f t="shared" si="16"/>
        <v>0</v>
      </c>
    </row>
    <row r="792" ht="15">
      <c r="E792" s="6">
        <f t="shared" si="16"/>
        <v>0</v>
      </c>
    </row>
    <row r="793" ht="15">
      <c r="E793" s="6">
        <f t="shared" si="16"/>
        <v>0</v>
      </c>
    </row>
    <row r="794" ht="15">
      <c r="E794" s="6">
        <f t="shared" si="16"/>
        <v>0</v>
      </c>
    </row>
    <row r="795" ht="15">
      <c r="E795" s="6">
        <f t="shared" si="16"/>
        <v>0</v>
      </c>
    </row>
    <row r="796" ht="15">
      <c r="E796" s="6">
        <f t="shared" si="16"/>
        <v>0</v>
      </c>
    </row>
    <row r="797" ht="15">
      <c r="E797" s="6">
        <f t="shared" si="16"/>
        <v>0</v>
      </c>
    </row>
    <row r="798" ht="15">
      <c r="E798" s="6">
        <f t="shared" si="16"/>
        <v>0</v>
      </c>
    </row>
    <row r="799" ht="15">
      <c r="E799" s="6">
        <f t="shared" si="16"/>
        <v>0</v>
      </c>
    </row>
    <row r="800" ht="15">
      <c r="E800" s="6">
        <f t="shared" si="16"/>
        <v>0</v>
      </c>
    </row>
    <row r="801" ht="15">
      <c r="E801" s="6">
        <f t="shared" si="16"/>
        <v>0</v>
      </c>
    </row>
    <row r="802" ht="15">
      <c r="E802" s="6">
        <f t="shared" si="16"/>
        <v>0</v>
      </c>
    </row>
    <row r="803" ht="15">
      <c r="E803" s="6">
        <f t="shared" si="16"/>
        <v>0</v>
      </c>
    </row>
    <row r="804" ht="15">
      <c r="E804" s="6">
        <f t="shared" si="16"/>
        <v>0</v>
      </c>
    </row>
    <row r="805" ht="15">
      <c r="E805" s="6">
        <f t="shared" si="16"/>
        <v>0</v>
      </c>
    </row>
    <row r="806" ht="15">
      <c r="E806" s="6">
        <f t="shared" si="16"/>
        <v>0</v>
      </c>
    </row>
    <row r="807" ht="15">
      <c r="E807" s="6">
        <f t="shared" si="16"/>
        <v>0</v>
      </c>
    </row>
    <row r="808" ht="15">
      <c r="E808" s="6">
        <f t="shared" si="16"/>
        <v>0</v>
      </c>
    </row>
    <row r="809" ht="15">
      <c r="E809" s="6">
        <f t="shared" si="16"/>
        <v>0</v>
      </c>
    </row>
    <row r="810" ht="15">
      <c r="E810" s="6">
        <f t="shared" si="16"/>
        <v>0</v>
      </c>
    </row>
    <row r="811" ht="15">
      <c r="E811" s="6">
        <f t="shared" si="16"/>
        <v>0</v>
      </c>
    </row>
    <row r="812" ht="15">
      <c r="E812" s="6">
        <f t="shared" si="16"/>
        <v>0</v>
      </c>
    </row>
    <row r="813" ht="15">
      <c r="E813" s="6">
        <f t="shared" si="16"/>
        <v>0</v>
      </c>
    </row>
    <row r="814" ht="15">
      <c r="E814" s="6">
        <f t="shared" si="16"/>
        <v>0</v>
      </c>
    </row>
    <row r="815" ht="15">
      <c r="E815" s="6">
        <f t="shared" si="16"/>
        <v>0</v>
      </c>
    </row>
    <row r="816" ht="15">
      <c r="E816" s="6">
        <f t="shared" si="16"/>
        <v>0</v>
      </c>
    </row>
    <row r="817" ht="15">
      <c r="E817" s="6">
        <f t="shared" si="16"/>
        <v>0</v>
      </c>
    </row>
    <row r="818" ht="15">
      <c r="E818" s="6">
        <f t="shared" si="16"/>
        <v>0</v>
      </c>
    </row>
    <row r="819" ht="15">
      <c r="E819" s="6">
        <f t="shared" si="16"/>
        <v>0</v>
      </c>
    </row>
    <row r="820" ht="15">
      <c r="E820" s="6">
        <f t="shared" si="16"/>
        <v>0</v>
      </c>
    </row>
    <row r="821" ht="15">
      <c r="E821" s="6">
        <f t="shared" si="16"/>
        <v>0</v>
      </c>
    </row>
    <row r="822" ht="15">
      <c r="E822" s="6">
        <f t="shared" si="16"/>
        <v>0</v>
      </c>
    </row>
    <row r="823" ht="15">
      <c r="E823" s="6">
        <f t="shared" si="16"/>
        <v>0</v>
      </c>
    </row>
    <row r="824" ht="15">
      <c r="E824" s="6">
        <f t="shared" si="16"/>
        <v>0</v>
      </c>
    </row>
    <row r="825" ht="15">
      <c r="E825" s="6">
        <f t="shared" si="16"/>
        <v>0</v>
      </c>
    </row>
    <row r="826" ht="15">
      <c r="E826" s="6">
        <f t="shared" si="16"/>
        <v>0</v>
      </c>
    </row>
    <row r="827" ht="15">
      <c r="E827" s="6">
        <f t="shared" si="16"/>
        <v>0</v>
      </c>
    </row>
    <row r="828" ht="15">
      <c r="E828" s="6">
        <f aca="true" t="shared" si="17" ref="E828:E891">B828*(D828*0.3)</f>
        <v>0</v>
      </c>
    </row>
    <row r="829" ht="15">
      <c r="E829" s="6">
        <f t="shared" si="17"/>
        <v>0</v>
      </c>
    </row>
    <row r="830" ht="15">
      <c r="E830" s="6">
        <f t="shared" si="17"/>
        <v>0</v>
      </c>
    </row>
    <row r="831" ht="15">
      <c r="E831" s="6">
        <f t="shared" si="17"/>
        <v>0</v>
      </c>
    </row>
    <row r="832" ht="15">
      <c r="E832" s="6">
        <f t="shared" si="17"/>
        <v>0</v>
      </c>
    </row>
    <row r="833" ht="15">
      <c r="E833" s="6">
        <f t="shared" si="17"/>
        <v>0</v>
      </c>
    </row>
    <row r="834" ht="15">
      <c r="E834" s="6">
        <f t="shared" si="17"/>
        <v>0</v>
      </c>
    </row>
    <row r="835" ht="15">
      <c r="E835" s="6">
        <f t="shared" si="17"/>
        <v>0</v>
      </c>
    </row>
    <row r="836" ht="15">
      <c r="E836" s="6">
        <f t="shared" si="17"/>
        <v>0</v>
      </c>
    </row>
    <row r="837" ht="15">
      <c r="E837" s="6">
        <f t="shared" si="17"/>
        <v>0</v>
      </c>
    </row>
    <row r="838" ht="15">
      <c r="E838" s="6">
        <f t="shared" si="17"/>
        <v>0</v>
      </c>
    </row>
    <row r="839" ht="15">
      <c r="E839" s="6">
        <f t="shared" si="17"/>
        <v>0</v>
      </c>
    </row>
    <row r="840" ht="15">
      <c r="E840" s="6">
        <f t="shared" si="17"/>
        <v>0</v>
      </c>
    </row>
    <row r="841" ht="15">
      <c r="E841" s="6">
        <f t="shared" si="17"/>
        <v>0</v>
      </c>
    </row>
    <row r="842" ht="15">
      <c r="E842" s="6">
        <f t="shared" si="17"/>
        <v>0</v>
      </c>
    </row>
    <row r="843" ht="15">
      <c r="E843" s="6">
        <f t="shared" si="17"/>
        <v>0</v>
      </c>
    </row>
    <row r="844" ht="15">
      <c r="E844" s="6">
        <f t="shared" si="17"/>
        <v>0</v>
      </c>
    </row>
    <row r="845" ht="15">
      <c r="E845" s="6">
        <f t="shared" si="17"/>
        <v>0</v>
      </c>
    </row>
    <row r="846" ht="15">
      <c r="E846" s="6">
        <f t="shared" si="17"/>
        <v>0</v>
      </c>
    </row>
    <row r="847" ht="15">
      <c r="E847" s="6">
        <f t="shared" si="17"/>
        <v>0</v>
      </c>
    </row>
    <row r="848" ht="15">
      <c r="E848" s="6">
        <f t="shared" si="17"/>
        <v>0</v>
      </c>
    </row>
    <row r="849" ht="15">
      <c r="E849" s="6">
        <f t="shared" si="17"/>
        <v>0</v>
      </c>
    </row>
    <row r="850" ht="15">
      <c r="E850" s="6">
        <f t="shared" si="17"/>
        <v>0</v>
      </c>
    </row>
    <row r="851" ht="15">
      <c r="E851" s="6">
        <f t="shared" si="17"/>
        <v>0</v>
      </c>
    </row>
    <row r="852" ht="15">
      <c r="E852" s="6">
        <f t="shared" si="17"/>
        <v>0</v>
      </c>
    </row>
    <row r="853" ht="15">
      <c r="E853" s="6">
        <f t="shared" si="17"/>
        <v>0</v>
      </c>
    </row>
    <row r="854" ht="15">
      <c r="E854" s="6">
        <f t="shared" si="17"/>
        <v>0</v>
      </c>
    </row>
    <row r="855" ht="15">
      <c r="E855" s="6">
        <f t="shared" si="17"/>
        <v>0</v>
      </c>
    </row>
    <row r="856" ht="15">
      <c r="E856" s="6">
        <f t="shared" si="17"/>
        <v>0</v>
      </c>
    </row>
    <row r="857" ht="15">
      <c r="E857" s="6">
        <f t="shared" si="17"/>
        <v>0</v>
      </c>
    </row>
    <row r="858" ht="15">
      <c r="E858" s="6">
        <f t="shared" si="17"/>
        <v>0</v>
      </c>
    </row>
    <row r="859" ht="15">
      <c r="E859" s="6">
        <f t="shared" si="17"/>
        <v>0</v>
      </c>
    </row>
    <row r="860" ht="15">
      <c r="E860" s="6">
        <f t="shared" si="17"/>
        <v>0</v>
      </c>
    </row>
    <row r="861" ht="15">
      <c r="E861" s="6">
        <f t="shared" si="17"/>
        <v>0</v>
      </c>
    </row>
    <row r="862" ht="15">
      <c r="E862" s="6">
        <f t="shared" si="17"/>
        <v>0</v>
      </c>
    </row>
    <row r="863" ht="15">
      <c r="E863" s="6">
        <f t="shared" si="17"/>
        <v>0</v>
      </c>
    </row>
    <row r="864" ht="15">
      <c r="E864" s="6">
        <f t="shared" si="17"/>
        <v>0</v>
      </c>
    </row>
    <row r="865" ht="15">
      <c r="E865" s="6">
        <f t="shared" si="17"/>
        <v>0</v>
      </c>
    </row>
    <row r="866" ht="15">
      <c r="E866" s="6">
        <f t="shared" si="17"/>
        <v>0</v>
      </c>
    </row>
    <row r="867" ht="15">
      <c r="E867" s="6">
        <f t="shared" si="17"/>
        <v>0</v>
      </c>
    </row>
    <row r="868" ht="15">
      <c r="E868" s="6">
        <f t="shared" si="17"/>
        <v>0</v>
      </c>
    </row>
    <row r="869" ht="15">
      <c r="E869" s="6">
        <f t="shared" si="17"/>
        <v>0</v>
      </c>
    </row>
    <row r="870" ht="15">
      <c r="E870" s="6">
        <f t="shared" si="17"/>
        <v>0</v>
      </c>
    </row>
    <row r="871" ht="15">
      <c r="E871" s="6">
        <f t="shared" si="17"/>
        <v>0</v>
      </c>
    </row>
    <row r="872" ht="15">
      <c r="E872" s="6">
        <f t="shared" si="17"/>
        <v>0</v>
      </c>
    </row>
    <row r="873" ht="15">
      <c r="E873" s="6">
        <f t="shared" si="17"/>
        <v>0</v>
      </c>
    </row>
    <row r="874" ht="15">
      <c r="E874" s="6">
        <f t="shared" si="17"/>
        <v>0</v>
      </c>
    </row>
    <row r="875" ht="15">
      <c r="E875" s="6">
        <f t="shared" si="17"/>
        <v>0</v>
      </c>
    </row>
    <row r="876" ht="15">
      <c r="E876" s="6">
        <f t="shared" si="17"/>
        <v>0</v>
      </c>
    </row>
    <row r="877" ht="15">
      <c r="E877" s="6">
        <f t="shared" si="17"/>
        <v>0</v>
      </c>
    </row>
    <row r="878" ht="15">
      <c r="E878" s="6">
        <f t="shared" si="17"/>
        <v>0</v>
      </c>
    </row>
    <row r="879" ht="15">
      <c r="E879" s="6">
        <f t="shared" si="17"/>
        <v>0</v>
      </c>
    </row>
    <row r="880" ht="15">
      <c r="E880" s="6">
        <f t="shared" si="17"/>
        <v>0</v>
      </c>
    </row>
    <row r="881" ht="15">
      <c r="E881" s="6">
        <f t="shared" si="17"/>
        <v>0</v>
      </c>
    </row>
    <row r="882" ht="15">
      <c r="E882" s="6">
        <f t="shared" si="17"/>
        <v>0</v>
      </c>
    </row>
    <row r="883" ht="15">
      <c r="E883" s="6">
        <f t="shared" si="17"/>
        <v>0</v>
      </c>
    </row>
    <row r="884" ht="15">
      <c r="E884" s="6">
        <f t="shared" si="17"/>
        <v>0</v>
      </c>
    </row>
    <row r="885" ht="15">
      <c r="E885" s="6">
        <f t="shared" si="17"/>
        <v>0</v>
      </c>
    </row>
    <row r="886" ht="15">
      <c r="E886" s="6">
        <f t="shared" si="17"/>
        <v>0</v>
      </c>
    </row>
    <row r="887" ht="15">
      <c r="E887" s="6">
        <f t="shared" si="17"/>
        <v>0</v>
      </c>
    </row>
    <row r="888" ht="15">
      <c r="E888" s="6">
        <f t="shared" si="17"/>
        <v>0</v>
      </c>
    </row>
    <row r="889" ht="15">
      <c r="E889" s="6">
        <f t="shared" si="17"/>
        <v>0</v>
      </c>
    </row>
    <row r="890" ht="15">
      <c r="E890" s="6">
        <f t="shared" si="17"/>
        <v>0</v>
      </c>
    </row>
    <row r="891" ht="15">
      <c r="E891" s="6">
        <f t="shared" si="17"/>
        <v>0</v>
      </c>
    </row>
    <row r="892" ht="15">
      <c r="E892" s="6">
        <f aca="true" t="shared" si="18" ref="E892:E955">B892*(D892*0.3)</f>
        <v>0</v>
      </c>
    </row>
    <row r="893" ht="15">
      <c r="E893" s="6">
        <f t="shared" si="18"/>
        <v>0</v>
      </c>
    </row>
    <row r="894" ht="15">
      <c r="E894" s="6">
        <f t="shared" si="18"/>
        <v>0</v>
      </c>
    </row>
    <row r="895" ht="15">
      <c r="E895" s="6">
        <f t="shared" si="18"/>
        <v>0</v>
      </c>
    </row>
    <row r="896" ht="15">
      <c r="E896" s="6">
        <f t="shared" si="18"/>
        <v>0</v>
      </c>
    </row>
    <row r="897" ht="15">
      <c r="E897" s="6">
        <f t="shared" si="18"/>
        <v>0</v>
      </c>
    </row>
    <row r="898" ht="15">
      <c r="E898" s="6">
        <f t="shared" si="18"/>
        <v>0</v>
      </c>
    </row>
    <row r="899" ht="15">
      <c r="E899" s="6">
        <f t="shared" si="18"/>
        <v>0</v>
      </c>
    </row>
    <row r="900" ht="15">
      <c r="E900" s="6">
        <f t="shared" si="18"/>
        <v>0</v>
      </c>
    </row>
    <row r="901" ht="15">
      <c r="E901" s="6">
        <f t="shared" si="18"/>
        <v>0</v>
      </c>
    </row>
    <row r="902" ht="15">
      <c r="E902" s="6">
        <f t="shared" si="18"/>
        <v>0</v>
      </c>
    </row>
    <row r="903" ht="15">
      <c r="E903" s="6">
        <f t="shared" si="18"/>
        <v>0</v>
      </c>
    </row>
    <row r="904" ht="15">
      <c r="E904" s="6">
        <f t="shared" si="18"/>
        <v>0</v>
      </c>
    </row>
    <row r="905" ht="15">
      <c r="E905" s="6">
        <f t="shared" si="18"/>
        <v>0</v>
      </c>
    </row>
    <row r="906" ht="15">
      <c r="E906" s="6">
        <f t="shared" si="18"/>
        <v>0</v>
      </c>
    </row>
    <row r="907" ht="15">
      <c r="E907" s="6">
        <f t="shared" si="18"/>
        <v>0</v>
      </c>
    </row>
    <row r="908" ht="15">
      <c r="E908" s="6">
        <f t="shared" si="18"/>
        <v>0</v>
      </c>
    </row>
    <row r="909" ht="15">
      <c r="E909" s="6">
        <f t="shared" si="18"/>
        <v>0</v>
      </c>
    </row>
    <row r="910" ht="15">
      <c r="E910" s="6">
        <f t="shared" si="18"/>
        <v>0</v>
      </c>
    </row>
    <row r="911" ht="15">
      <c r="E911" s="6">
        <f t="shared" si="18"/>
        <v>0</v>
      </c>
    </row>
    <row r="912" ht="15">
      <c r="E912" s="6">
        <f t="shared" si="18"/>
        <v>0</v>
      </c>
    </row>
    <row r="913" ht="15">
      <c r="E913" s="6">
        <f t="shared" si="18"/>
        <v>0</v>
      </c>
    </row>
    <row r="914" ht="15">
      <c r="E914" s="6">
        <f t="shared" si="18"/>
        <v>0</v>
      </c>
    </row>
    <row r="915" ht="15">
      <c r="E915" s="6">
        <f t="shared" si="18"/>
        <v>0</v>
      </c>
    </row>
    <row r="916" ht="15">
      <c r="E916" s="6">
        <f t="shared" si="18"/>
        <v>0</v>
      </c>
    </row>
    <row r="917" ht="15">
      <c r="E917" s="6">
        <f t="shared" si="18"/>
        <v>0</v>
      </c>
    </row>
    <row r="918" ht="15">
      <c r="E918" s="6">
        <f t="shared" si="18"/>
        <v>0</v>
      </c>
    </row>
    <row r="919" ht="15">
      <c r="E919" s="6">
        <f t="shared" si="18"/>
        <v>0</v>
      </c>
    </row>
    <row r="920" ht="15">
      <c r="E920" s="6">
        <f t="shared" si="18"/>
        <v>0</v>
      </c>
    </row>
    <row r="921" ht="15">
      <c r="E921" s="6">
        <f t="shared" si="18"/>
        <v>0</v>
      </c>
    </row>
    <row r="922" ht="15">
      <c r="E922" s="6">
        <f t="shared" si="18"/>
        <v>0</v>
      </c>
    </row>
    <row r="923" ht="15">
      <c r="E923" s="6">
        <f t="shared" si="18"/>
        <v>0</v>
      </c>
    </row>
    <row r="924" ht="15">
      <c r="E924" s="6">
        <f t="shared" si="18"/>
        <v>0</v>
      </c>
    </row>
    <row r="925" ht="15">
      <c r="E925" s="6">
        <f t="shared" si="18"/>
        <v>0</v>
      </c>
    </row>
    <row r="926" ht="15">
      <c r="E926" s="6">
        <f t="shared" si="18"/>
        <v>0</v>
      </c>
    </row>
    <row r="927" ht="15">
      <c r="E927" s="6">
        <f t="shared" si="18"/>
        <v>0</v>
      </c>
    </row>
    <row r="928" ht="15">
      <c r="E928" s="6">
        <f t="shared" si="18"/>
        <v>0</v>
      </c>
    </row>
    <row r="929" ht="15">
      <c r="E929" s="6">
        <f t="shared" si="18"/>
        <v>0</v>
      </c>
    </row>
    <row r="930" ht="15">
      <c r="E930" s="6">
        <f t="shared" si="18"/>
        <v>0</v>
      </c>
    </row>
    <row r="931" ht="15">
      <c r="E931" s="6">
        <f t="shared" si="18"/>
        <v>0</v>
      </c>
    </row>
    <row r="932" ht="15">
      <c r="E932" s="6">
        <f t="shared" si="18"/>
        <v>0</v>
      </c>
    </row>
    <row r="933" ht="15">
      <c r="E933" s="6">
        <f t="shared" si="18"/>
        <v>0</v>
      </c>
    </row>
    <row r="934" ht="15">
      <c r="E934" s="6">
        <f t="shared" si="18"/>
        <v>0</v>
      </c>
    </row>
    <row r="935" ht="15">
      <c r="E935" s="6">
        <f t="shared" si="18"/>
        <v>0</v>
      </c>
    </row>
    <row r="936" ht="15">
      <c r="E936" s="6">
        <f t="shared" si="18"/>
        <v>0</v>
      </c>
    </row>
    <row r="937" ht="15">
      <c r="E937" s="6">
        <f t="shared" si="18"/>
        <v>0</v>
      </c>
    </row>
    <row r="938" ht="15">
      <c r="E938" s="6">
        <f t="shared" si="18"/>
        <v>0</v>
      </c>
    </row>
    <row r="939" ht="15">
      <c r="E939" s="6">
        <f t="shared" si="18"/>
        <v>0</v>
      </c>
    </row>
    <row r="940" ht="15">
      <c r="E940" s="6">
        <f t="shared" si="18"/>
        <v>0</v>
      </c>
    </row>
    <row r="941" ht="15">
      <c r="E941" s="6">
        <f t="shared" si="18"/>
        <v>0</v>
      </c>
    </row>
    <row r="942" ht="15">
      <c r="E942" s="6">
        <f t="shared" si="18"/>
        <v>0</v>
      </c>
    </row>
    <row r="943" ht="15">
      <c r="E943" s="6">
        <f t="shared" si="18"/>
        <v>0</v>
      </c>
    </row>
    <row r="944" ht="15">
      <c r="E944" s="6">
        <f t="shared" si="18"/>
        <v>0</v>
      </c>
    </row>
    <row r="945" ht="15">
      <c r="E945" s="6">
        <f t="shared" si="18"/>
        <v>0</v>
      </c>
    </row>
    <row r="946" ht="15">
      <c r="E946" s="6">
        <f t="shared" si="18"/>
        <v>0</v>
      </c>
    </row>
    <row r="947" ht="15">
      <c r="E947" s="6">
        <f t="shared" si="18"/>
        <v>0</v>
      </c>
    </row>
    <row r="948" ht="15">
      <c r="E948" s="6">
        <f t="shared" si="18"/>
        <v>0</v>
      </c>
    </row>
    <row r="949" ht="15">
      <c r="E949" s="6">
        <f t="shared" si="18"/>
        <v>0</v>
      </c>
    </row>
    <row r="950" ht="15">
      <c r="E950" s="6">
        <f t="shared" si="18"/>
        <v>0</v>
      </c>
    </row>
    <row r="951" ht="15">
      <c r="E951" s="6">
        <f t="shared" si="18"/>
        <v>0</v>
      </c>
    </row>
    <row r="952" ht="15">
      <c r="E952" s="6">
        <f t="shared" si="18"/>
        <v>0</v>
      </c>
    </row>
    <row r="953" ht="15">
      <c r="E953" s="6">
        <f t="shared" si="18"/>
        <v>0</v>
      </c>
    </row>
    <row r="954" ht="15">
      <c r="E954" s="6">
        <f t="shared" si="18"/>
        <v>0</v>
      </c>
    </row>
    <row r="955" ht="15">
      <c r="E955" s="6">
        <f t="shared" si="18"/>
        <v>0</v>
      </c>
    </row>
    <row r="956" ht="15">
      <c r="E956" s="6">
        <f aca="true" t="shared" si="19" ref="E956:E1019">B956*(D956*0.3)</f>
        <v>0</v>
      </c>
    </row>
    <row r="957" ht="15">
      <c r="E957" s="6">
        <f t="shared" si="19"/>
        <v>0</v>
      </c>
    </row>
    <row r="958" ht="15">
      <c r="E958" s="6">
        <f t="shared" si="19"/>
        <v>0</v>
      </c>
    </row>
    <row r="959" ht="15">
      <c r="E959" s="6">
        <f t="shared" si="19"/>
        <v>0</v>
      </c>
    </row>
    <row r="960" ht="15">
      <c r="E960" s="6">
        <f t="shared" si="19"/>
        <v>0</v>
      </c>
    </row>
    <row r="961" ht="15">
      <c r="E961" s="6">
        <f t="shared" si="19"/>
        <v>0</v>
      </c>
    </row>
    <row r="962" ht="15">
      <c r="E962" s="6">
        <f t="shared" si="19"/>
        <v>0</v>
      </c>
    </row>
    <row r="963" ht="15">
      <c r="E963" s="6">
        <f t="shared" si="19"/>
        <v>0</v>
      </c>
    </row>
    <row r="964" ht="15">
      <c r="E964" s="6">
        <f t="shared" si="19"/>
        <v>0</v>
      </c>
    </row>
    <row r="965" ht="15">
      <c r="E965" s="6">
        <f t="shared" si="19"/>
        <v>0</v>
      </c>
    </row>
    <row r="966" ht="15">
      <c r="E966" s="6">
        <f t="shared" si="19"/>
        <v>0</v>
      </c>
    </row>
    <row r="967" ht="15">
      <c r="E967" s="6">
        <f t="shared" si="19"/>
        <v>0</v>
      </c>
    </row>
    <row r="968" ht="15">
      <c r="E968" s="6">
        <f t="shared" si="19"/>
        <v>0</v>
      </c>
    </row>
    <row r="969" ht="15">
      <c r="E969" s="6">
        <f t="shared" si="19"/>
        <v>0</v>
      </c>
    </row>
    <row r="970" ht="15">
      <c r="E970" s="6">
        <f t="shared" si="19"/>
        <v>0</v>
      </c>
    </row>
    <row r="971" ht="15">
      <c r="E971" s="6">
        <f t="shared" si="19"/>
        <v>0</v>
      </c>
    </row>
    <row r="972" ht="15">
      <c r="E972" s="6">
        <f t="shared" si="19"/>
        <v>0</v>
      </c>
    </row>
    <row r="973" ht="15">
      <c r="E973" s="6">
        <f t="shared" si="19"/>
        <v>0</v>
      </c>
    </row>
    <row r="974" ht="15">
      <c r="E974" s="6">
        <f t="shared" si="19"/>
        <v>0</v>
      </c>
    </row>
    <row r="975" ht="15">
      <c r="E975" s="6">
        <f t="shared" si="19"/>
        <v>0</v>
      </c>
    </row>
    <row r="976" ht="15">
      <c r="E976" s="6">
        <f t="shared" si="19"/>
        <v>0</v>
      </c>
    </row>
    <row r="977" ht="15">
      <c r="E977" s="6">
        <f t="shared" si="19"/>
        <v>0</v>
      </c>
    </row>
    <row r="978" ht="15">
      <c r="E978" s="6">
        <f t="shared" si="19"/>
        <v>0</v>
      </c>
    </row>
    <row r="979" ht="15">
      <c r="E979" s="6">
        <f t="shared" si="19"/>
        <v>0</v>
      </c>
    </row>
    <row r="980" ht="15">
      <c r="E980" s="6">
        <f t="shared" si="19"/>
        <v>0</v>
      </c>
    </row>
    <row r="981" ht="15">
      <c r="E981" s="6">
        <f t="shared" si="19"/>
        <v>0</v>
      </c>
    </row>
    <row r="982" ht="15">
      <c r="E982" s="6">
        <f t="shared" si="19"/>
        <v>0</v>
      </c>
    </row>
    <row r="983" ht="15">
      <c r="E983" s="6">
        <f t="shared" si="19"/>
        <v>0</v>
      </c>
    </row>
    <row r="984" ht="15">
      <c r="E984" s="6">
        <f t="shared" si="19"/>
        <v>0</v>
      </c>
    </row>
    <row r="985" ht="15">
      <c r="E985" s="6">
        <f t="shared" si="19"/>
        <v>0</v>
      </c>
    </row>
    <row r="986" ht="15">
      <c r="E986" s="6">
        <f t="shared" si="19"/>
        <v>0</v>
      </c>
    </row>
    <row r="987" ht="15">
      <c r="E987" s="6">
        <f t="shared" si="19"/>
        <v>0</v>
      </c>
    </row>
    <row r="988" ht="15">
      <c r="E988" s="6">
        <f t="shared" si="19"/>
        <v>0</v>
      </c>
    </row>
    <row r="989" ht="15">
      <c r="E989" s="6">
        <f t="shared" si="19"/>
        <v>0</v>
      </c>
    </row>
    <row r="990" ht="15">
      <c r="E990" s="6">
        <f t="shared" si="19"/>
        <v>0</v>
      </c>
    </row>
    <row r="991" ht="15">
      <c r="E991" s="6">
        <f t="shared" si="19"/>
        <v>0</v>
      </c>
    </row>
    <row r="992" ht="15">
      <c r="E992" s="6">
        <f t="shared" si="19"/>
        <v>0</v>
      </c>
    </row>
    <row r="993" ht="15">
      <c r="E993" s="6">
        <f t="shared" si="19"/>
        <v>0</v>
      </c>
    </row>
    <row r="994" ht="15">
      <c r="E994" s="6">
        <f t="shared" si="19"/>
        <v>0</v>
      </c>
    </row>
    <row r="995" ht="15">
      <c r="E995" s="6">
        <f t="shared" si="19"/>
        <v>0</v>
      </c>
    </row>
    <row r="996" ht="15">
      <c r="E996" s="6">
        <f t="shared" si="19"/>
        <v>0</v>
      </c>
    </row>
    <row r="997" ht="15">
      <c r="E997" s="6">
        <f t="shared" si="19"/>
        <v>0</v>
      </c>
    </row>
    <row r="998" ht="15">
      <c r="E998" s="6">
        <f t="shared" si="19"/>
        <v>0</v>
      </c>
    </row>
    <row r="999" ht="15">
      <c r="E999" s="6">
        <f t="shared" si="19"/>
        <v>0</v>
      </c>
    </row>
    <row r="1000" ht="15">
      <c r="E1000" s="6">
        <f t="shared" si="19"/>
        <v>0</v>
      </c>
    </row>
    <row r="1001" ht="15">
      <c r="E1001" s="6">
        <f t="shared" si="19"/>
        <v>0</v>
      </c>
    </row>
    <row r="1002" ht="15">
      <c r="E1002" s="6">
        <f t="shared" si="19"/>
        <v>0</v>
      </c>
    </row>
    <row r="1003" ht="15">
      <c r="E1003" s="6">
        <f t="shared" si="19"/>
        <v>0</v>
      </c>
    </row>
    <row r="1004" ht="15">
      <c r="E1004" s="6">
        <f t="shared" si="19"/>
        <v>0</v>
      </c>
    </row>
    <row r="1005" ht="15">
      <c r="E1005" s="6">
        <f t="shared" si="19"/>
        <v>0</v>
      </c>
    </row>
    <row r="1006" ht="15">
      <c r="E1006" s="6">
        <f t="shared" si="19"/>
        <v>0</v>
      </c>
    </row>
    <row r="1007" ht="15">
      <c r="E1007" s="6">
        <f t="shared" si="19"/>
        <v>0</v>
      </c>
    </row>
    <row r="1008" ht="15">
      <c r="E1008" s="6">
        <f t="shared" si="19"/>
        <v>0</v>
      </c>
    </row>
    <row r="1009" ht="15">
      <c r="E1009" s="6">
        <f t="shared" si="19"/>
        <v>0</v>
      </c>
    </row>
    <row r="1010" ht="15">
      <c r="E1010" s="6">
        <f t="shared" si="19"/>
        <v>0</v>
      </c>
    </row>
    <row r="1011" ht="15">
      <c r="E1011" s="6">
        <f t="shared" si="19"/>
        <v>0</v>
      </c>
    </row>
    <row r="1012" ht="15">
      <c r="E1012" s="6">
        <f t="shared" si="19"/>
        <v>0</v>
      </c>
    </row>
    <row r="1013" ht="15">
      <c r="E1013" s="6">
        <f t="shared" si="19"/>
        <v>0</v>
      </c>
    </row>
    <row r="1014" ht="15">
      <c r="E1014" s="6">
        <f t="shared" si="19"/>
        <v>0</v>
      </c>
    </row>
    <row r="1015" ht="15">
      <c r="E1015" s="6">
        <f t="shared" si="19"/>
        <v>0</v>
      </c>
    </row>
    <row r="1016" ht="15">
      <c r="E1016" s="6">
        <f t="shared" si="19"/>
        <v>0</v>
      </c>
    </row>
    <row r="1017" ht="15">
      <c r="E1017" s="6">
        <f t="shared" si="19"/>
        <v>0</v>
      </c>
    </row>
    <row r="1018" ht="15">
      <c r="E1018" s="6">
        <f t="shared" si="19"/>
        <v>0</v>
      </c>
    </row>
    <row r="1019" ht="15">
      <c r="E1019" s="6">
        <f t="shared" si="19"/>
        <v>0</v>
      </c>
    </row>
    <row r="1020" ht="15">
      <c r="E1020" s="6">
        <f aca="true" t="shared" si="20" ref="E1020:E1083">B1020*(D1020*0.3)</f>
        <v>0</v>
      </c>
    </row>
    <row r="1021" ht="15">
      <c r="E1021" s="6">
        <f t="shared" si="20"/>
        <v>0</v>
      </c>
    </row>
    <row r="1022" ht="15">
      <c r="E1022" s="6">
        <f t="shared" si="20"/>
        <v>0</v>
      </c>
    </row>
    <row r="1023" ht="15">
      <c r="E1023" s="6">
        <f t="shared" si="20"/>
        <v>0</v>
      </c>
    </row>
    <row r="1024" ht="15">
      <c r="E1024" s="6">
        <f t="shared" si="20"/>
        <v>0</v>
      </c>
    </row>
    <row r="1025" ht="15">
      <c r="E1025" s="6">
        <f t="shared" si="20"/>
        <v>0</v>
      </c>
    </row>
    <row r="1026" ht="15">
      <c r="E1026" s="6">
        <f t="shared" si="20"/>
        <v>0</v>
      </c>
    </row>
    <row r="1027" ht="15">
      <c r="E1027" s="6">
        <f t="shared" si="20"/>
        <v>0</v>
      </c>
    </row>
    <row r="1028" ht="15">
      <c r="E1028" s="6">
        <f t="shared" si="20"/>
        <v>0</v>
      </c>
    </row>
    <row r="1029" ht="15">
      <c r="E1029" s="6">
        <f t="shared" si="20"/>
        <v>0</v>
      </c>
    </row>
    <row r="1030" ht="15">
      <c r="E1030" s="6">
        <f t="shared" si="20"/>
        <v>0</v>
      </c>
    </row>
    <row r="1031" ht="15">
      <c r="E1031" s="6">
        <f t="shared" si="20"/>
        <v>0</v>
      </c>
    </row>
    <row r="1032" ht="15">
      <c r="E1032" s="6">
        <f t="shared" si="20"/>
        <v>0</v>
      </c>
    </row>
    <row r="1033" ht="15">
      <c r="E1033" s="6">
        <f t="shared" si="20"/>
        <v>0</v>
      </c>
    </row>
    <row r="1034" ht="15">
      <c r="E1034" s="6">
        <f t="shared" si="20"/>
        <v>0</v>
      </c>
    </row>
    <row r="1035" ht="15">
      <c r="E1035" s="6">
        <f t="shared" si="20"/>
        <v>0</v>
      </c>
    </row>
    <row r="1036" ht="15">
      <c r="E1036" s="6">
        <f t="shared" si="20"/>
        <v>0</v>
      </c>
    </row>
    <row r="1037" ht="15">
      <c r="E1037" s="6">
        <f t="shared" si="20"/>
        <v>0</v>
      </c>
    </row>
    <row r="1038" ht="15">
      <c r="E1038" s="6">
        <f t="shared" si="20"/>
        <v>0</v>
      </c>
    </row>
    <row r="1039" ht="15">
      <c r="E1039" s="6">
        <f t="shared" si="20"/>
        <v>0</v>
      </c>
    </row>
    <row r="1040" ht="15">
      <c r="E1040" s="6">
        <f t="shared" si="20"/>
        <v>0</v>
      </c>
    </row>
    <row r="1041" ht="15">
      <c r="E1041" s="6">
        <f t="shared" si="20"/>
        <v>0</v>
      </c>
    </row>
    <row r="1042" ht="15">
      <c r="E1042" s="6">
        <f t="shared" si="20"/>
        <v>0</v>
      </c>
    </row>
    <row r="1043" ht="15">
      <c r="E1043" s="6">
        <f t="shared" si="20"/>
        <v>0</v>
      </c>
    </row>
    <row r="1044" ht="15">
      <c r="E1044" s="6">
        <f t="shared" si="20"/>
        <v>0</v>
      </c>
    </row>
    <row r="1045" ht="15">
      <c r="E1045" s="6">
        <f t="shared" si="20"/>
        <v>0</v>
      </c>
    </row>
    <row r="1046" ht="15">
      <c r="E1046" s="6">
        <f t="shared" si="20"/>
        <v>0</v>
      </c>
    </row>
    <row r="1047" ht="15">
      <c r="E1047" s="6">
        <f t="shared" si="20"/>
        <v>0</v>
      </c>
    </row>
    <row r="1048" ht="15">
      <c r="E1048" s="6">
        <f t="shared" si="20"/>
        <v>0</v>
      </c>
    </row>
    <row r="1049" ht="15">
      <c r="E1049" s="6">
        <f t="shared" si="20"/>
        <v>0</v>
      </c>
    </row>
    <row r="1050" ht="15">
      <c r="E1050" s="6">
        <f t="shared" si="20"/>
        <v>0</v>
      </c>
    </row>
    <row r="1051" ht="15">
      <c r="E1051" s="6">
        <f t="shared" si="20"/>
        <v>0</v>
      </c>
    </row>
    <row r="1052" ht="15">
      <c r="E1052" s="6">
        <f t="shared" si="20"/>
        <v>0</v>
      </c>
    </row>
    <row r="1053" ht="15">
      <c r="E1053" s="6">
        <f t="shared" si="20"/>
        <v>0</v>
      </c>
    </row>
    <row r="1054" ht="15">
      <c r="E1054" s="6">
        <f t="shared" si="20"/>
        <v>0</v>
      </c>
    </row>
    <row r="1055" ht="15">
      <c r="E1055" s="6">
        <f t="shared" si="20"/>
        <v>0</v>
      </c>
    </row>
    <row r="1056" ht="15">
      <c r="E1056" s="6">
        <f t="shared" si="20"/>
        <v>0</v>
      </c>
    </row>
    <row r="1057" ht="15">
      <c r="E1057" s="6">
        <f t="shared" si="20"/>
        <v>0</v>
      </c>
    </row>
    <row r="1058" ht="15">
      <c r="E1058" s="6">
        <f t="shared" si="20"/>
        <v>0</v>
      </c>
    </row>
    <row r="1059" ht="15">
      <c r="E1059" s="6">
        <f t="shared" si="20"/>
        <v>0</v>
      </c>
    </row>
    <row r="1060" ht="15">
      <c r="E1060" s="6">
        <f t="shared" si="20"/>
        <v>0</v>
      </c>
    </row>
    <row r="1061" ht="15">
      <c r="E1061" s="6">
        <f t="shared" si="20"/>
        <v>0</v>
      </c>
    </row>
    <row r="1062" ht="15">
      <c r="E1062" s="6">
        <f t="shared" si="20"/>
        <v>0</v>
      </c>
    </row>
    <row r="1063" ht="15">
      <c r="E1063" s="6">
        <f t="shared" si="20"/>
        <v>0</v>
      </c>
    </row>
    <row r="1064" ht="15">
      <c r="E1064" s="6">
        <f t="shared" si="20"/>
        <v>0</v>
      </c>
    </row>
    <row r="1065" ht="15">
      <c r="E1065" s="6">
        <f t="shared" si="20"/>
        <v>0</v>
      </c>
    </row>
    <row r="1066" ht="15">
      <c r="E1066" s="6">
        <f t="shared" si="20"/>
        <v>0</v>
      </c>
    </row>
    <row r="1067" ht="15">
      <c r="E1067" s="6">
        <f t="shared" si="20"/>
        <v>0</v>
      </c>
    </row>
    <row r="1068" ht="15">
      <c r="E1068" s="6">
        <f t="shared" si="20"/>
        <v>0</v>
      </c>
    </row>
    <row r="1069" ht="15">
      <c r="E1069" s="6">
        <f t="shared" si="20"/>
        <v>0</v>
      </c>
    </row>
    <row r="1070" ht="15">
      <c r="E1070" s="6">
        <f t="shared" si="20"/>
        <v>0</v>
      </c>
    </row>
    <row r="1071" ht="15">
      <c r="E1071" s="6">
        <f t="shared" si="20"/>
        <v>0</v>
      </c>
    </row>
    <row r="1072" ht="15">
      <c r="E1072" s="6">
        <f t="shared" si="20"/>
        <v>0</v>
      </c>
    </row>
    <row r="1073" ht="15">
      <c r="E1073" s="6">
        <f t="shared" si="20"/>
        <v>0</v>
      </c>
    </row>
    <row r="1074" ht="15">
      <c r="E1074" s="6">
        <f t="shared" si="20"/>
        <v>0</v>
      </c>
    </row>
    <row r="1075" ht="15">
      <c r="E1075" s="6">
        <f t="shared" si="20"/>
        <v>0</v>
      </c>
    </row>
    <row r="1076" ht="15">
      <c r="E1076" s="6">
        <f t="shared" si="20"/>
        <v>0</v>
      </c>
    </row>
    <row r="1077" ht="15">
      <c r="E1077" s="6">
        <f t="shared" si="20"/>
        <v>0</v>
      </c>
    </row>
    <row r="1078" ht="15">
      <c r="E1078" s="6">
        <f t="shared" si="20"/>
        <v>0</v>
      </c>
    </row>
    <row r="1079" ht="15">
      <c r="E1079" s="6">
        <f t="shared" si="20"/>
        <v>0</v>
      </c>
    </row>
    <row r="1080" ht="15">
      <c r="E1080" s="6">
        <f t="shared" si="20"/>
        <v>0</v>
      </c>
    </row>
    <row r="1081" ht="15">
      <c r="E1081" s="6">
        <f t="shared" si="20"/>
        <v>0</v>
      </c>
    </row>
    <row r="1082" ht="15">
      <c r="E1082" s="6">
        <f t="shared" si="20"/>
        <v>0</v>
      </c>
    </row>
    <row r="1083" ht="15">
      <c r="E1083" s="6">
        <f t="shared" si="20"/>
        <v>0</v>
      </c>
    </row>
    <row r="1084" ht="15">
      <c r="E1084" s="6">
        <f aca="true" t="shared" si="21" ref="E1084:E1147">B1084*(D1084*0.3)</f>
        <v>0</v>
      </c>
    </row>
    <row r="1085" ht="15">
      <c r="E1085" s="6">
        <f t="shared" si="21"/>
        <v>0</v>
      </c>
    </row>
    <row r="1086" ht="15">
      <c r="E1086" s="6">
        <f t="shared" si="21"/>
        <v>0</v>
      </c>
    </row>
    <row r="1087" ht="15">
      <c r="E1087" s="6">
        <f t="shared" si="21"/>
        <v>0</v>
      </c>
    </row>
    <row r="1088" ht="15">
      <c r="E1088" s="6">
        <f t="shared" si="21"/>
        <v>0</v>
      </c>
    </row>
    <row r="1089" ht="15">
      <c r="E1089" s="6">
        <f t="shared" si="21"/>
        <v>0</v>
      </c>
    </row>
    <row r="1090" ht="15">
      <c r="E1090" s="6">
        <f t="shared" si="21"/>
        <v>0</v>
      </c>
    </row>
    <row r="1091" ht="15">
      <c r="E1091" s="6">
        <f t="shared" si="21"/>
        <v>0</v>
      </c>
    </row>
    <row r="1092" ht="15">
      <c r="E1092" s="6">
        <f t="shared" si="21"/>
        <v>0</v>
      </c>
    </row>
    <row r="1093" ht="15">
      <c r="E1093" s="6">
        <f t="shared" si="21"/>
        <v>0</v>
      </c>
    </row>
    <row r="1094" ht="15">
      <c r="E1094" s="6">
        <f t="shared" si="21"/>
        <v>0</v>
      </c>
    </row>
    <row r="1095" ht="15">
      <c r="E1095" s="6">
        <f t="shared" si="21"/>
        <v>0</v>
      </c>
    </row>
    <row r="1096" ht="15">
      <c r="E1096" s="6">
        <f t="shared" si="21"/>
        <v>0</v>
      </c>
    </row>
    <row r="1097" ht="15">
      <c r="E1097" s="6">
        <f t="shared" si="21"/>
        <v>0</v>
      </c>
    </row>
    <row r="1098" ht="15">
      <c r="E1098" s="6">
        <f t="shared" si="21"/>
        <v>0</v>
      </c>
    </row>
    <row r="1099" ht="15">
      <c r="E1099" s="6">
        <f t="shared" si="21"/>
        <v>0</v>
      </c>
    </row>
    <row r="1100" ht="15">
      <c r="E1100" s="6">
        <f t="shared" si="21"/>
        <v>0</v>
      </c>
    </row>
    <row r="1101" ht="15">
      <c r="E1101" s="6">
        <f t="shared" si="21"/>
        <v>0</v>
      </c>
    </row>
    <row r="1102" ht="15">
      <c r="E1102" s="6">
        <f t="shared" si="21"/>
        <v>0</v>
      </c>
    </row>
    <row r="1103" ht="15">
      <c r="E1103" s="6">
        <f t="shared" si="21"/>
        <v>0</v>
      </c>
    </row>
    <row r="1104" ht="15">
      <c r="E1104" s="6">
        <f t="shared" si="21"/>
        <v>0</v>
      </c>
    </row>
    <row r="1105" ht="15">
      <c r="E1105" s="6">
        <f t="shared" si="21"/>
        <v>0</v>
      </c>
    </row>
    <row r="1106" ht="15">
      <c r="E1106" s="6">
        <f t="shared" si="21"/>
        <v>0</v>
      </c>
    </row>
    <row r="1107" ht="15">
      <c r="E1107" s="6">
        <f t="shared" si="21"/>
        <v>0</v>
      </c>
    </row>
    <row r="1108" ht="15">
      <c r="E1108" s="6">
        <f t="shared" si="21"/>
        <v>0</v>
      </c>
    </row>
    <row r="1109" ht="15">
      <c r="E1109" s="6">
        <f t="shared" si="21"/>
        <v>0</v>
      </c>
    </row>
    <row r="1110" ht="15">
      <c r="E1110" s="6">
        <f t="shared" si="21"/>
        <v>0</v>
      </c>
    </row>
    <row r="1111" ht="15">
      <c r="E1111" s="6">
        <f t="shared" si="21"/>
        <v>0</v>
      </c>
    </row>
    <row r="1112" ht="15">
      <c r="E1112" s="6">
        <f t="shared" si="21"/>
        <v>0</v>
      </c>
    </row>
    <row r="1113" ht="15">
      <c r="E1113" s="6">
        <f t="shared" si="21"/>
        <v>0</v>
      </c>
    </row>
    <row r="1114" ht="15">
      <c r="E1114" s="6">
        <f t="shared" si="21"/>
        <v>0</v>
      </c>
    </row>
    <row r="1115" ht="15">
      <c r="E1115" s="6">
        <f t="shared" si="21"/>
        <v>0</v>
      </c>
    </row>
    <row r="1116" ht="15">
      <c r="E1116" s="6">
        <f t="shared" si="21"/>
        <v>0</v>
      </c>
    </row>
    <row r="1117" ht="15">
      <c r="E1117" s="6">
        <f t="shared" si="21"/>
        <v>0</v>
      </c>
    </row>
    <row r="1118" ht="15">
      <c r="E1118" s="6">
        <f t="shared" si="21"/>
        <v>0</v>
      </c>
    </row>
    <row r="1119" ht="15">
      <c r="E1119" s="6">
        <f t="shared" si="21"/>
        <v>0</v>
      </c>
    </row>
    <row r="1120" ht="15">
      <c r="E1120" s="6">
        <f t="shared" si="21"/>
        <v>0</v>
      </c>
    </row>
    <row r="1121" ht="15">
      <c r="E1121" s="6">
        <f t="shared" si="21"/>
        <v>0</v>
      </c>
    </row>
    <row r="1122" ht="15">
      <c r="E1122" s="6">
        <f t="shared" si="21"/>
        <v>0</v>
      </c>
    </row>
    <row r="1123" ht="15">
      <c r="E1123" s="6">
        <f t="shared" si="21"/>
        <v>0</v>
      </c>
    </row>
    <row r="1124" ht="15">
      <c r="E1124" s="6">
        <f t="shared" si="21"/>
        <v>0</v>
      </c>
    </row>
    <row r="1125" ht="15">
      <c r="E1125" s="6">
        <f t="shared" si="21"/>
        <v>0</v>
      </c>
    </row>
    <row r="1126" ht="15">
      <c r="E1126" s="6">
        <f t="shared" si="21"/>
        <v>0</v>
      </c>
    </row>
    <row r="1127" ht="15">
      <c r="E1127" s="6">
        <f t="shared" si="21"/>
        <v>0</v>
      </c>
    </row>
    <row r="1128" ht="15">
      <c r="E1128" s="6">
        <f t="shared" si="21"/>
        <v>0</v>
      </c>
    </row>
    <row r="1129" ht="15">
      <c r="E1129" s="6">
        <f t="shared" si="21"/>
        <v>0</v>
      </c>
    </row>
    <row r="1130" ht="15">
      <c r="E1130" s="6">
        <f t="shared" si="21"/>
        <v>0</v>
      </c>
    </row>
    <row r="1131" ht="15">
      <c r="E1131" s="6">
        <f t="shared" si="21"/>
        <v>0</v>
      </c>
    </row>
    <row r="1132" ht="15">
      <c r="E1132" s="6">
        <f t="shared" si="21"/>
        <v>0</v>
      </c>
    </row>
    <row r="1133" ht="15">
      <c r="E1133" s="6">
        <f t="shared" si="21"/>
        <v>0</v>
      </c>
    </row>
    <row r="1134" ht="15">
      <c r="E1134" s="6">
        <f t="shared" si="21"/>
        <v>0</v>
      </c>
    </row>
    <row r="1135" ht="15">
      <c r="E1135" s="6">
        <f t="shared" si="21"/>
        <v>0</v>
      </c>
    </row>
    <row r="1136" ht="15">
      <c r="E1136" s="6">
        <f t="shared" si="21"/>
        <v>0</v>
      </c>
    </row>
    <row r="1137" ht="15">
      <c r="E1137" s="6">
        <f t="shared" si="21"/>
        <v>0</v>
      </c>
    </row>
    <row r="1138" ht="15">
      <c r="E1138" s="6">
        <f t="shared" si="21"/>
        <v>0</v>
      </c>
    </row>
    <row r="1139" ht="15">
      <c r="E1139" s="6">
        <f t="shared" si="21"/>
        <v>0</v>
      </c>
    </row>
    <row r="1140" ht="15">
      <c r="E1140" s="6">
        <f t="shared" si="21"/>
        <v>0</v>
      </c>
    </row>
    <row r="1141" ht="15">
      <c r="E1141" s="6">
        <f t="shared" si="21"/>
        <v>0</v>
      </c>
    </row>
    <row r="1142" ht="15">
      <c r="E1142" s="6">
        <f t="shared" si="21"/>
        <v>0</v>
      </c>
    </row>
    <row r="1143" ht="15">
      <c r="E1143" s="6">
        <f t="shared" si="21"/>
        <v>0</v>
      </c>
    </row>
    <row r="1144" ht="15">
      <c r="E1144" s="6">
        <f t="shared" si="21"/>
        <v>0</v>
      </c>
    </row>
    <row r="1145" ht="15">
      <c r="E1145" s="6">
        <f t="shared" si="21"/>
        <v>0</v>
      </c>
    </row>
    <row r="1146" ht="15">
      <c r="E1146" s="6">
        <f t="shared" si="21"/>
        <v>0</v>
      </c>
    </row>
    <row r="1147" ht="15">
      <c r="E1147" s="6">
        <f t="shared" si="21"/>
        <v>0</v>
      </c>
    </row>
    <row r="1148" ht="15">
      <c r="E1148" s="6">
        <f aca="true" t="shared" si="22" ref="E1148:E1211">B1148*(D1148*0.3)</f>
        <v>0</v>
      </c>
    </row>
    <row r="1149" ht="15">
      <c r="E1149" s="6">
        <f t="shared" si="22"/>
        <v>0</v>
      </c>
    </row>
    <row r="1150" ht="15">
      <c r="E1150" s="6">
        <f t="shared" si="22"/>
        <v>0</v>
      </c>
    </row>
    <row r="1151" ht="15">
      <c r="E1151" s="6">
        <f t="shared" si="22"/>
        <v>0</v>
      </c>
    </row>
    <row r="1152" ht="15">
      <c r="E1152" s="6">
        <f t="shared" si="22"/>
        <v>0</v>
      </c>
    </row>
    <row r="1153" ht="15">
      <c r="E1153" s="6">
        <f t="shared" si="22"/>
        <v>0</v>
      </c>
    </row>
    <row r="1154" ht="15">
      <c r="E1154" s="6">
        <f t="shared" si="22"/>
        <v>0</v>
      </c>
    </row>
    <row r="1155" ht="15">
      <c r="E1155" s="6">
        <f t="shared" si="22"/>
        <v>0</v>
      </c>
    </row>
    <row r="1156" ht="15">
      <c r="E1156" s="6">
        <f t="shared" si="22"/>
        <v>0</v>
      </c>
    </row>
    <row r="1157" ht="15">
      <c r="E1157" s="6">
        <f t="shared" si="22"/>
        <v>0</v>
      </c>
    </row>
    <row r="1158" ht="15">
      <c r="E1158" s="6">
        <f t="shared" si="22"/>
        <v>0</v>
      </c>
    </row>
    <row r="1159" ht="15">
      <c r="E1159" s="6">
        <f t="shared" si="22"/>
        <v>0</v>
      </c>
    </row>
    <row r="1160" ht="15">
      <c r="E1160" s="6">
        <f t="shared" si="22"/>
        <v>0</v>
      </c>
    </row>
    <row r="1161" ht="15">
      <c r="E1161" s="6">
        <f t="shared" si="22"/>
        <v>0</v>
      </c>
    </row>
    <row r="1162" ht="15">
      <c r="E1162" s="6">
        <f t="shared" si="22"/>
        <v>0</v>
      </c>
    </row>
    <row r="1163" ht="15">
      <c r="E1163" s="6">
        <f t="shared" si="22"/>
        <v>0</v>
      </c>
    </row>
    <row r="1164" ht="15">
      <c r="E1164" s="6">
        <f t="shared" si="22"/>
        <v>0</v>
      </c>
    </row>
    <row r="1165" ht="15">
      <c r="E1165" s="6">
        <f t="shared" si="22"/>
        <v>0</v>
      </c>
    </row>
    <row r="1166" ht="15">
      <c r="E1166" s="6">
        <f t="shared" si="22"/>
        <v>0</v>
      </c>
    </row>
    <row r="1167" ht="15">
      <c r="E1167" s="6">
        <f t="shared" si="22"/>
        <v>0</v>
      </c>
    </row>
    <row r="1168" ht="15">
      <c r="E1168" s="6">
        <f t="shared" si="22"/>
        <v>0</v>
      </c>
    </row>
    <row r="1169" ht="15">
      <c r="E1169" s="6">
        <f t="shared" si="22"/>
        <v>0</v>
      </c>
    </row>
    <row r="1170" ht="15">
      <c r="E1170" s="6">
        <f t="shared" si="22"/>
        <v>0</v>
      </c>
    </row>
    <row r="1171" ht="15">
      <c r="E1171" s="6">
        <f t="shared" si="22"/>
        <v>0</v>
      </c>
    </row>
    <row r="1172" ht="15">
      <c r="E1172" s="6">
        <f t="shared" si="22"/>
        <v>0</v>
      </c>
    </row>
    <row r="1173" ht="15">
      <c r="E1173" s="6">
        <f t="shared" si="22"/>
        <v>0</v>
      </c>
    </row>
    <row r="1174" ht="15">
      <c r="E1174" s="6">
        <f t="shared" si="22"/>
        <v>0</v>
      </c>
    </row>
    <row r="1175" ht="15">
      <c r="E1175" s="6">
        <f t="shared" si="22"/>
        <v>0</v>
      </c>
    </row>
    <row r="1176" ht="15">
      <c r="E1176" s="6">
        <f t="shared" si="22"/>
        <v>0</v>
      </c>
    </row>
    <row r="1177" ht="15">
      <c r="E1177" s="6">
        <f t="shared" si="22"/>
        <v>0</v>
      </c>
    </row>
    <row r="1178" ht="15">
      <c r="E1178" s="6">
        <f t="shared" si="22"/>
        <v>0</v>
      </c>
    </row>
    <row r="1179" ht="15">
      <c r="E1179" s="6">
        <f t="shared" si="22"/>
        <v>0</v>
      </c>
    </row>
    <row r="1180" ht="15">
      <c r="E1180" s="6">
        <f t="shared" si="22"/>
        <v>0</v>
      </c>
    </row>
    <row r="1181" ht="15">
      <c r="E1181" s="6">
        <f t="shared" si="22"/>
        <v>0</v>
      </c>
    </row>
    <row r="1182" ht="15">
      <c r="E1182" s="6">
        <f t="shared" si="22"/>
        <v>0</v>
      </c>
    </row>
    <row r="1183" ht="15">
      <c r="E1183" s="6">
        <f t="shared" si="22"/>
        <v>0</v>
      </c>
    </row>
    <row r="1184" ht="15">
      <c r="E1184" s="6">
        <f t="shared" si="22"/>
        <v>0</v>
      </c>
    </row>
    <row r="1185" ht="15">
      <c r="E1185" s="6">
        <f t="shared" si="22"/>
        <v>0</v>
      </c>
    </row>
    <row r="1186" ht="15">
      <c r="E1186" s="6">
        <f t="shared" si="22"/>
        <v>0</v>
      </c>
    </row>
    <row r="1187" ht="15">
      <c r="E1187" s="6">
        <f t="shared" si="22"/>
        <v>0</v>
      </c>
    </row>
    <row r="1188" ht="15">
      <c r="E1188" s="6">
        <f t="shared" si="22"/>
        <v>0</v>
      </c>
    </row>
    <row r="1189" ht="15">
      <c r="E1189" s="6">
        <f t="shared" si="22"/>
        <v>0</v>
      </c>
    </row>
    <row r="1190" ht="15">
      <c r="E1190" s="6">
        <f t="shared" si="22"/>
        <v>0</v>
      </c>
    </row>
    <row r="1191" ht="15">
      <c r="E1191" s="6">
        <f t="shared" si="22"/>
        <v>0</v>
      </c>
    </row>
    <row r="1192" ht="15">
      <c r="E1192" s="6">
        <f t="shared" si="22"/>
        <v>0</v>
      </c>
    </row>
    <row r="1193" ht="15">
      <c r="E1193" s="6">
        <f t="shared" si="22"/>
        <v>0</v>
      </c>
    </row>
    <row r="1194" ht="15">
      <c r="E1194" s="6">
        <f t="shared" si="22"/>
        <v>0</v>
      </c>
    </row>
    <row r="1195" ht="15">
      <c r="E1195" s="6">
        <f t="shared" si="22"/>
        <v>0</v>
      </c>
    </row>
    <row r="1196" ht="15">
      <c r="E1196" s="6">
        <f t="shared" si="22"/>
        <v>0</v>
      </c>
    </row>
    <row r="1197" ht="15">
      <c r="E1197" s="6">
        <f t="shared" si="22"/>
        <v>0</v>
      </c>
    </row>
    <row r="1198" ht="15">
      <c r="E1198" s="6">
        <f t="shared" si="22"/>
        <v>0</v>
      </c>
    </row>
    <row r="1199" ht="15">
      <c r="E1199" s="6">
        <f t="shared" si="22"/>
        <v>0</v>
      </c>
    </row>
    <row r="1200" ht="15">
      <c r="E1200" s="6">
        <f t="shared" si="22"/>
        <v>0</v>
      </c>
    </row>
    <row r="1201" ht="15">
      <c r="E1201" s="6">
        <f t="shared" si="22"/>
        <v>0</v>
      </c>
    </row>
    <row r="1202" ht="15">
      <c r="E1202" s="6">
        <f t="shared" si="22"/>
        <v>0</v>
      </c>
    </row>
    <row r="1203" ht="15">
      <c r="E1203" s="6">
        <f t="shared" si="22"/>
        <v>0</v>
      </c>
    </row>
    <row r="1204" ht="15">
      <c r="E1204" s="6">
        <f t="shared" si="22"/>
        <v>0</v>
      </c>
    </row>
    <row r="1205" ht="15">
      <c r="E1205" s="6">
        <f t="shared" si="22"/>
        <v>0</v>
      </c>
    </row>
    <row r="1206" ht="15">
      <c r="E1206" s="6">
        <f t="shared" si="22"/>
        <v>0</v>
      </c>
    </row>
    <row r="1207" ht="15">
      <c r="E1207" s="6">
        <f t="shared" si="22"/>
        <v>0</v>
      </c>
    </row>
    <row r="1208" ht="15">
      <c r="E1208" s="6">
        <f t="shared" si="22"/>
        <v>0</v>
      </c>
    </row>
    <row r="1209" ht="15">
      <c r="E1209" s="6">
        <f t="shared" si="22"/>
        <v>0</v>
      </c>
    </row>
    <row r="1210" ht="15">
      <c r="E1210" s="6">
        <f t="shared" si="22"/>
        <v>0</v>
      </c>
    </row>
    <row r="1211" ht="15">
      <c r="E1211" s="6">
        <f t="shared" si="22"/>
        <v>0</v>
      </c>
    </row>
    <row r="1212" ht="15">
      <c r="E1212" s="6">
        <f aca="true" t="shared" si="23" ref="E1212:E1224">B1212*(D1212*0.3)</f>
        <v>0</v>
      </c>
    </row>
    <row r="1213" ht="15">
      <c r="E1213" s="6">
        <f t="shared" si="23"/>
        <v>0</v>
      </c>
    </row>
    <row r="1214" ht="15">
      <c r="E1214" s="6">
        <f t="shared" si="23"/>
        <v>0</v>
      </c>
    </row>
    <row r="1215" ht="15">
      <c r="E1215" s="6">
        <f t="shared" si="23"/>
        <v>0</v>
      </c>
    </row>
    <row r="1216" ht="15">
      <c r="E1216" s="6">
        <f t="shared" si="23"/>
        <v>0</v>
      </c>
    </row>
    <row r="1217" ht="15">
      <c r="E1217" s="6">
        <f t="shared" si="23"/>
        <v>0</v>
      </c>
    </row>
    <row r="1218" ht="15">
      <c r="E1218" s="6">
        <f t="shared" si="23"/>
        <v>0</v>
      </c>
    </row>
    <row r="1219" ht="15">
      <c r="E1219" s="6">
        <f t="shared" si="23"/>
        <v>0</v>
      </c>
    </row>
    <row r="1220" ht="15">
      <c r="E1220" s="6">
        <f t="shared" si="23"/>
        <v>0</v>
      </c>
    </row>
    <row r="1221" ht="15">
      <c r="E1221" s="6">
        <f t="shared" si="23"/>
        <v>0</v>
      </c>
    </row>
    <row r="1222" ht="15">
      <c r="E1222" s="6">
        <f t="shared" si="23"/>
        <v>0</v>
      </c>
    </row>
    <row r="1223" ht="15">
      <c r="E1223" s="6">
        <f t="shared" si="23"/>
        <v>0</v>
      </c>
    </row>
    <row r="1224" ht="15">
      <c r="E1224" s="6">
        <f t="shared" si="23"/>
        <v>0</v>
      </c>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4603"/>
  <sheetViews>
    <sheetView zoomScale="75" zoomScaleNormal="75" zoomScalePageLayoutView="0" workbookViewId="0" topLeftCell="A1">
      <selection activeCell="A4" sqref="A4"/>
    </sheetView>
  </sheetViews>
  <sheetFormatPr defaultColWidth="9.140625" defaultRowHeight="12.75"/>
  <cols>
    <col min="1" max="1" width="5.8515625" style="0" customWidth="1"/>
    <col min="2" max="2" width="6.28125" style="0" customWidth="1"/>
    <col min="3" max="3" width="39.8515625" style="0" customWidth="1"/>
    <col min="5" max="5" width="11.421875" style="0"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4" customFormat="1" ht="15"/>
    <row r="3" spans="1:13" s="2" customFormat="1" ht="15.75">
      <c r="A3" s="5"/>
      <c r="B3" s="5"/>
      <c r="C3" s="13" t="s">
        <v>244</v>
      </c>
      <c r="D3" s="5"/>
      <c r="E3" s="6"/>
      <c r="G3" s="5"/>
      <c r="H3" s="6"/>
      <c r="I3" s="5"/>
      <c r="J3" s="6"/>
      <c r="K3" s="5"/>
      <c r="L3" s="6"/>
      <c r="M3" s="6"/>
    </row>
    <row r="4" spans="1:13" s="2" customFormat="1" ht="300">
      <c r="A4" s="5"/>
      <c r="B4" s="5">
        <v>2</v>
      </c>
      <c r="C4" s="2" t="s">
        <v>268</v>
      </c>
      <c r="D4" s="5">
        <v>150</v>
      </c>
      <c r="E4" s="6">
        <f>B4*(D4*0)</f>
        <v>0</v>
      </c>
      <c r="F4" s="2">
        <f>1402+250</f>
        <v>1652</v>
      </c>
      <c r="G4" s="5">
        <v>0.573</v>
      </c>
      <c r="H4" s="6">
        <f aca="true" t="shared" si="0" ref="H4:H14">B4*(F4*G4)</f>
        <v>1893.1919999999998</v>
      </c>
      <c r="I4" s="5">
        <v>0.25</v>
      </c>
      <c r="J4" s="6">
        <f aca="true" t="shared" si="1" ref="J4:J14">(H4*I4)</f>
        <v>473.29799999999994</v>
      </c>
      <c r="K4" s="5">
        <v>150</v>
      </c>
      <c r="L4" s="6">
        <f aca="true" t="shared" si="2" ref="L4:L14">(B4*K4+E4+H4+J4)/B4</f>
        <v>1333.245</v>
      </c>
      <c r="M4" s="6">
        <f aca="true" t="shared" si="3" ref="M4:M14">L4*B4</f>
        <v>2666.49</v>
      </c>
    </row>
    <row r="5" spans="1:13" s="2" customFormat="1" ht="300">
      <c r="A5" s="5"/>
      <c r="B5" s="5">
        <v>2</v>
      </c>
      <c r="C5" s="2" t="s">
        <v>0</v>
      </c>
      <c r="D5" s="5">
        <v>150</v>
      </c>
      <c r="E5" s="6">
        <f aca="true" t="shared" si="4" ref="E5:E39">B5*(D5*0)</f>
        <v>0</v>
      </c>
      <c r="F5" s="2">
        <f>1501+250</f>
        <v>1751</v>
      </c>
      <c r="G5" s="5">
        <v>0.573</v>
      </c>
      <c r="H5" s="6">
        <f t="shared" si="0"/>
        <v>2006.6459999999997</v>
      </c>
      <c r="I5" s="5">
        <v>0.25</v>
      </c>
      <c r="J5" s="6">
        <f t="shared" si="1"/>
        <v>501.66149999999993</v>
      </c>
      <c r="K5" s="5">
        <v>150</v>
      </c>
      <c r="L5" s="6">
        <f t="shared" si="2"/>
        <v>1404.15375</v>
      </c>
      <c r="M5" s="6">
        <f t="shared" si="3"/>
        <v>2808.3075</v>
      </c>
    </row>
    <row r="6" spans="1:13" s="2" customFormat="1" ht="300">
      <c r="A6" s="5"/>
      <c r="B6" s="5">
        <v>2</v>
      </c>
      <c r="C6" s="2" t="s">
        <v>1</v>
      </c>
      <c r="D6" s="5">
        <v>150</v>
      </c>
      <c r="E6" s="6">
        <f t="shared" si="4"/>
        <v>0</v>
      </c>
      <c r="F6" s="2">
        <f>1593+250</f>
        <v>1843</v>
      </c>
      <c r="G6" s="5">
        <v>0.573</v>
      </c>
      <c r="H6" s="6">
        <f t="shared" si="0"/>
        <v>2112.078</v>
      </c>
      <c r="I6" s="5">
        <v>0.25</v>
      </c>
      <c r="J6" s="6">
        <f t="shared" si="1"/>
        <v>528.0195</v>
      </c>
      <c r="K6" s="5">
        <v>150</v>
      </c>
      <c r="L6" s="6">
        <f t="shared" si="2"/>
        <v>1470.04875</v>
      </c>
      <c r="M6" s="6">
        <f t="shared" si="3"/>
        <v>2940.0975</v>
      </c>
    </row>
    <row r="7" spans="1:13" s="2" customFormat="1" ht="300">
      <c r="A7" s="5"/>
      <c r="B7" s="5">
        <v>2</v>
      </c>
      <c r="C7" s="2" t="s">
        <v>2</v>
      </c>
      <c r="D7" s="5">
        <v>150</v>
      </c>
      <c r="E7" s="6">
        <f t="shared" si="4"/>
        <v>0</v>
      </c>
      <c r="F7" s="2">
        <f>1789+250</f>
        <v>2039</v>
      </c>
      <c r="G7" s="5">
        <v>0.573</v>
      </c>
      <c r="H7" s="6">
        <f t="shared" si="0"/>
        <v>2336.694</v>
      </c>
      <c r="I7" s="5">
        <v>0.25</v>
      </c>
      <c r="J7" s="6">
        <f t="shared" si="1"/>
        <v>584.1735</v>
      </c>
      <c r="K7" s="5">
        <v>150</v>
      </c>
      <c r="L7" s="6">
        <f t="shared" si="2"/>
        <v>1610.43375</v>
      </c>
      <c r="M7" s="6">
        <f t="shared" si="3"/>
        <v>3220.8675</v>
      </c>
    </row>
    <row r="8" spans="1:13" s="2" customFormat="1" ht="300">
      <c r="A8" s="5"/>
      <c r="B8" s="5">
        <v>2</v>
      </c>
      <c r="C8" s="2" t="s">
        <v>3</v>
      </c>
      <c r="D8" s="5">
        <v>150</v>
      </c>
      <c r="E8" s="6">
        <f t="shared" si="4"/>
        <v>0</v>
      </c>
      <c r="F8" s="2">
        <f>1957+250</f>
        <v>2207</v>
      </c>
      <c r="G8" s="5">
        <v>0.573</v>
      </c>
      <c r="H8" s="6">
        <f t="shared" si="0"/>
        <v>2529.2219999999998</v>
      </c>
      <c r="I8" s="5">
        <v>0.25</v>
      </c>
      <c r="J8" s="6">
        <f t="shared" si="1"/>
        <v>632.3054999999999</v>
      </c>
      <c r="K8" s="5">
        <v>150</v>
      </c>
      <c r="L8" s="6">
        <f t="shared" si="2"/>
        <v>1730.7637499999998</v>
      </c>
      <c r="M8" s="6">
        <f t="shared" si="3"/>
        <v>3461.5274999999997</v>
      </c>
    </row>
    <row r="9" spans="1:13" s="2" customFormat="1" ht="300">
      <c r="A9" s="5"/>
      <c r="B9" s="5">
        <v>2</v>
      </c>
      <c r="C9" s="2" t="s">
        <v>4</v>
      </c>
      <c r="D9" s="5">
        <v>150</v>
      </c>
      <c r="E9" s="6">
        <f t="shared" si="4"/>
        <v>0</v>
      </c>
      <c r="F9" s="2">
        <f>2253+250</f>
        <v>2503</v>
      </c>
      <c r="G9" s="5">
        <v>0.573</v>
      </c>
      <c r="H9" s="6">
        <f t="shared" si="0"/>
        <v>2868.4379999999996</v>
      </c>
      <c r="I9" s="5">
        <v>0.25</v>
      </c>
      <c r="J9" s="6">
        <f t="shared" si="1"/>
        <v>717.1094999999999</v>
      </c>
      <c r="K9" s="5">
        <v>150</v>
      </c>
      <c r="L9" s="6">
        <f t="shared" si="2"/>
        <v>1942.7737499999998</v>
      </c>
      <c r="M9" s="6">
        <f t="shared" si="3"/>
        <v>3885.5474999999997</v>
      </c>
    </row>
    <row r="10" spans="1:13" s="2" customFormat="1" ht="300">
      <c r="A10" s="5"/>
      <c r="B10" s="5">
        <v>2</v>
      </c>
      <c r="C10" s="2" t="s">
        <v>5</v>
      </c>
      <c r="D10" s="5">
        <v>150</v>
      </c>
      <c r="E10" s="6">
        <f t="shared" si="4"/>
        <v>0</v>
      </c>
      <c r="F10" s="2">
        <f>2758+250</f>
        <v>3008</v>
      </c>
      <c r="G10" s="5">
        <v>0.573</v>
      </c>
      <c r="H10" s="6">
        <f t="shared" si="0"/>
        <v>3447.1679999999997</v>
      </c>
      <c r="I10" s="5">
        <v>0.25</v>
      </c>
      <c r="J10" s="6">
        <f t="shared" si="1"/>
        <v>861.7919999999999</v>
      </c>
      <c r="K10" s="5">
        <v>150</v>
      </c>
      <c r="L10" s="6">
        <f t="shared" si="2"/>
        <v>2304.4799999999996</v>
      </c>
      <c r="M10" s="6">
        <f t="shared" si="3"/>
        <v>4608.959999999999</v>
      </c>
    </row>
    <row r="11" spans="1:13" s="2" customFormat="1" ht="300">
      <c r="A11" s="5"/>
      <c r="B11" s="5">
        <v>2</v>
      </c>
      <c r="C11" s="2" t="s">
        <v>322</v>
      </c>
      <c r="D11" s="5">
        <v>150</v>
      </c>
      <c r="E11" s="6">
        <f t="shared" si="4"/>
        <v>0</v>
      </c>
      <c r="F11" s="2">
        <f>3169+250</f>
        <v>3419</v>
      </c>
      <c r="G11" s="5">
        <v>0.573</v>
      </c>
      <c r="H11" s="6">
        <f t="shared" si="0"/>
        <v>3918.1739999999995</v>
      </c>
      <c r="I11" s="5">
        <v>0.25</v>
      </c>
      <c r="J11" s="6">
        <f t="shared" si="1"/>
        <v>979.5434999999999</v>
      </c>
      <c r="K11" s="5">
        <v>150</v>
      </c>
      <c r="L11" s="6">
        <f t="shared" si="2"/>
        <v>2598.8587499999994</v>
      </c>
      <c r="M11" s="6">
        <f t="shared" si="3"/>
        <v>5197.717499999999</v>
      </c>
    </row>
    <row r="12" spans="1:13" s="2" customFormat="1" ht="285">
      <c r="A12" s="5"/>
      <c r="B12" s="5">
        <v>2</v>
      </c>
      <c r="C12" s="2" t="s">
        <v>323</v>
      </c>
      <c r="D12" s="5">
        <v>150</v>
      </c>
      <c r="E12" s="6">
        <f t="shared" si="4"/>
        <v>0</v>
      </c>
      <c r="F12" s="2">
        <f>3865+250</f>
        <v>4115</v>
      </c>
      <c r="G12" s="5">
        <v>0.573</v>
      </c>
      <c r="H12" s="6">
        <f t="shared" si="0"/>
        <v>4715.79</v>
      </c>
      <c r="I12" s="5">
        <v>0.25</v>
      </c>
      <c r="J12" s="6">
        <f t="shared" si="1"/>
        <v>1178.9475</v>
      </c>
      <c r="K12" s="5">
        <v>150</v>
      </c>
      <c r="L12" s="6">
        <f t="shared" si="2"/>
        <v>3097.36875</v>
      </c>
      <c r="M12" s="6">
        <f t="shared" si="3"/>
        <v>6194.7375</v>
      </c>
    </row>
    <row r="13" spans="1:13" s="2" customFormat="1" ht="300">
      <c r="A13" s="5"/>
      <c r="B13" s="5">
        <v>2</v>
      </c>
      <c r="C13" s="2" t="s">
        <v>324</v>
      </c>
      <c r="D13" s="5">
        <v>150</v>
      </c>
      <c r="E13" s="6">
        <f t="shared" si="4"/>
        <v>0</v>
      </c>
      <c r="F13" s="2">
        <f>4705+250</f>
        <v>4955</v>
      </c>
      <c r="G13" s="5">
        <v>0.573</v>
      </c>
      <c r="H13" s="6">
        <f t="shared" si="0"/>
        <v>5678.429999999999</v>
      </c>
      <c r="I13" s="5">
        <v>0.25</v>
      </c>
      <c r="J13" s="6">
        <f t="shared" si="1"/>
        <v>1419.6074999999998</v>
      </c>
      <c r="K13" s="5">
        <v>150</v>
      </c>
      <c r="L13" s="6">
        <f t="shared" si="2"/>
        <v>3699.0187499999997</v>
      </c>
      <c r="M13" s="6">
        <f t="shared" si="3"/>
        <v>7398.037499999999</v>
      </c>
    </row>
    <row r="14" spans="1:13" s="2" customFormat="1" ht="300">
      <c r="A14" s="5"/>
      <c r="B14" s="5">
        <v>2</v>
      </c>
      <c r="C14" s="2" t="s">
        <v>325</v>
      </c>
      <c r="D14" s="5">
        <v>150</v>
      </c>
      <c r="E14" s="6">
        <f t="shared" si="4"/>
        <v>0</v>
      </c>
      <c r="F14" s="2">
        <f>5920+250</f>
        <v>6170</v>
      </c>
      <c r="G14" s="5">
        <v>0.573</v>
      </c>
      <c r="H14" s="6">
        <f t="shared" si="0"/>
        <v>7070.82</v>
      </c>
      <c r="I14" s="5">
        <v>0.25</v>
      </c>
      <c r="J14" s="6">
        <f t="shared" si="1"/>
        <v>1767.705</v>
      </c>
      <c r="K14" s="5">
        <v>150</v>
      </c>
      <c r="L14" s="6">
        <f t="shared" si="2"/>
        <v>4569.2625</v>
      </c>
      <c r="M14" s="6">
        <f t="shared" si="3"/>
        <v>9138.525</v>
      </c>
    </row>
    <row r="15" spans="1:13" s="2" customFormat="1" ht="15">
      <c r="A15" s="5"/>
      <c r="B15" s="5"/>
      <c r="D15" s="5"/>
      <c r="E15" s="6"/>
      <c r="G15" s="5"/>
      <c r="H15" s="6"/>
      <c r="I15" s="5"/>
      <c r="J15" s="6"/>
      <c r="K15" s="5"/>
      <c r="L15" s="6"/>
      <c r="M15" s="6"/>
    </row>
    <row r="16" spans="1:13" s="2" customFormat="1" ht="15.75">
      <c r="A16" s="5"/>
      <c r="B16" s="5"/>
      <c r="C16" s="13" t="s">
        <v>245</v>
      </c>
      <c r="D16" s="5"/>
      <c r="E16" s="6"/>
      <c r="G16" s="5"/>
      <c r="H16" s="6"/>
      <c r="I16" s="5"/>
      <c r="J16" s="6"/>
      <c r="K16" s="5"/>
      <c r="L16" s="6"/>
      <c r="M16" s="6"/>
    </row>
    <row r="17" spans="1:13" s="2" customFormat="1" ht="300">
      <c r="A17" s="5"/>
      <c r="B17" s="5">
        <v>2</v>
      </c>
      <c r="C17" s="2" t="s">
        <v>326</v>
      </c>
      <c r="D17" s="5">
        <v>150</v>
      </c>
      <c r="E17" s="6">
        <f t="shared" si="4"/>
        <v>0</v>
      </c>
      <c r="F17" s="2">
        <f>1402+250</f>
        <v>1652</v>
      </c>
      <c r="G17" s="5">
        <v>0.573</v>
      </c>
      <c r="H17" s="6">
        <f aca="true" t="shared" si="5" ref="H17:H27">B17*(F17*G17)</f>
        <v>1893.1919999999998</v>
      </c>
      <c r="I17" s="5">
        <v>0.25</v>
      </c>
      <c r="J17" s="6">
        <f aca="true" t="shared" si="6" ref="J17:J27">(H17*I17)</f>
        <v>473.29799999999994</v>
      </c>
      <c r="K17" s="5">
        <v>150</v>
      </c>
      <c r="L17" s="6">
        <f aca="true" t="shared" si="7" ref="L17:L27">(B17*K17+E17+H17+J17)/B17</f>
        <v>1333.245</v>
      </c>
      <c r="M17" s="6">
        <f aca="true" t="shared" si="8" ref="M17:M27">L17*B17</f>
        <v>2666.49</v>
      </c>
    </row>
    <row r="18" spans="1:13" s="2" customFormat="1" ht="300">
      <c r="A18" s="5"/>
      <c r="B18" s="5">
        <v>2</v>
      </c>
      <c r="C18" s="2" t="s">
        <v>327</v>
      </c>
      <c r="D18" s="5">
        <v>150</v>
      </c>
      <c r="E18" s="6">
        <f t="shared" si="4"/>
        <v>0</v>
      </c>
      <c r="F18" s="2">
        <f>1501+250</f>
        <v>1751</v>
      </c>
      <c r="G18" s="5">
        <v>0.573</v>
      </c>
      <c r="H18" s="6">
        <f t="shared" si="5"/>
        <v>2006.6459999999997</v>
      </c>
      <c r="I18" s="5">
        <v>0.25</v>
      </c>
      <c r="J18" s="6">
        <f t="shared" si="6"/>
        <v>501.66149999999993</v>
      </c>
      <c r="K18" s="5">
        <v>150</v>
      </c>
      <c r="L18" s="6">
        <f t="shared" si="7"/>
        <v>1404.15375</v>
      </c>
      <c r="M18" s="6">
        <f t="shared" si="8"/>
        <v>2808.3075</v>
      </c>
    </row>
    <row r="19" spans="1:13" s="2" customFormat="1" ht="300">
      <c r="A19" s="5"/>
      <c r="B19" s="5">
        <v>2</v>
      </c>
      <c r="C19" s="2" t="s">
        <v>50</v>
      </c>
      <c r="D19" s="5">
        <v>150</v>
      </c>
      <c r="E19" s="6">
        <f t="shared" si="4"/>
        <v>0</v>
      </c>
      <c r="F19" s="2">
        <f>1593+250</f>
        <v>1843</v>
      </c>
      <c r="G19" s="5">
        <v>0.573</v>
      </c>
      <c r="H19" s="6">
        <f t="shared" si="5"/>
        <v>2112.078</v>
      </c>
      <c r="I19" s="5">
        <v>0.25</v>
      </c>
      <c r="J19" s="6">
        <f t="shared" si="6"/>
        <v>528.0195</v>
      </c>
      <c r="K19" s="5">
        <v>150</v>
      </c>
      <c r="L19" s="6">
        <f t="shared" si="7"/>
        <v>1470.04875</v>
      </c>
      <c r="M19" s="6">
        <f t="shared" si="8"/>
        <v>2940.0975</v>
      </c>
    </row>
    <row r="20" spans="1:13" s="2" customFormat="1" ht="300">
      <c r="A20" s="5"/>
      <c r="B20" s="5">
        <v>2</v>
      </c>
      <c r="C20" s="2" t="s">
        <v>51</v>
      </c>
      <c r="D20" s="5">
        <v>150</v>
      </c>
      <c r="E20" s="6">
        <f t="shared" si="4"/>
        <v>0</v>
      </c>
      <c r="F20" s="2">
        <f>1789+250</f>
        <v>2039</v>
      </c>
      <c r="G20" s="5">
        <v>0.573</v>
      </c>
      <c r="H20" s="6">
        <f t="shared" si="5"/>
        <v>2336.694</v>
      </c>
      <c r="I20" s="5">
        <v>0.25</v>
      </c>
      <c r="J20" s="6">
        <f t="shared" si="6"/>
        <v>584.1735</v>
      </c>
      <c r="K20" s="5">
        <v>150</v>
      </c>
      <c r="L20" s="6">
        <f t="shared" si="7"/>
        <v>1610.43375</v>
      </c>
      <c r="M20" s="6">
        <f t="shared" si="8"/>
        <v>3220.8675</v>
      </c>
    </row>
    <row r="21" spans="1:13" s="2" customFormat="1" ht="300">
      <c r="A21" s="5"/>
      <c r="B21" s="5">
        <v>2</v>
      </c>
      <c r="C21" s="2" t="s">
        <v>52</v>
      </c>
      <c r="D21" s="5">
        <v>150</v>
      </c>
      <c r="E21" s="6">
        <f t="shared" si="4"/>
        <v>0</v>
      </c>
      <c r="F21" s="2">
        <f>1957+250</f>
        <v>2207</v>
      </c>
      <c r="G21" s="5">
        <v>0.573</v>
      </c>
      <c r="H21" s="6">
        <f t="shared" si="5"/>
        <v>2529.2219999999998</v>
      </c>
      <c r="I21" s="5">
        <v>0.25</v>
      </c>
      <c r="J21" s="6">
        <f t="shared" si="6"/>
        <v>632.3054999999999</v>
      </c>
      <c r="K21" s="5">
        <v>150</v>
      </c>
      <c r="L21" s="6">
        <f t="shared" si="7"/>
        <v>1730.7637499999998</v>
      </c>
      <c r="M21" s="6">
        <f t="shared" si="8"/>
        <v>3461.5274999999997</v>
      </c>
    </row>
    <row r="22" spans="1:13" s="2" customFormat="1" ht="300">
      <c r="A22" s="5"/>
      <c r="B22" s="5">
        <v>2</v>
      </c>
      <c r="C22" s="2" t="s">
        <v>53</v>
      </c>
      <c r="D22" s="5">
        <v>150</v>
      </c>
      <c r="E22" s="6">
        <f t="shared" si="4"/>
        <v>0</v>
      </c>
      <c r="F22" s="2">
        <f>2253+250</f>
        <v>2503</v>
      </c>
      <c r="G22" s="5">
        <v>0.573</v>
      </c>
      <c r="H22" s="6">
        <f t="shared" si="5"/>
        <v>2868.4379999999996</v>
      </c>
      <c r="I22" s="5">
        <v>0.25</v>
      </c>
      <c r="J22" s="6">
        <f t="shared" si="6"/>
        <v>717.1094999999999</v>
      </c>
      <c r="K22" s="5">
        <v>150</v>
      </c>
      <c r="L22" s="6">
        <f t="shared" si="7"/>
        <v>1942.7737499999998</v>
      </c>
      <c r="M22" s="6">
        <f t="shared" si="8"/>
        <v>3885.5474999999997</v>
      </c>
    </row>
    <row r="23" spans="1:13" s="2" customFormat="1" ht="300">
      <c r="A23" s="5"/>
      <c r="B23" s="5">
        <v>2</v>
      </c>
      <c r="C23" s="2" t="s">
        <v>54</v>
      </c>
      <c r="D23" s="5">
        <v>150</v>
      </c>
      <c r="E23" s="6">
        <f t="shared" si="4"/>
        <v>0</v>
      </c>
      <c r="F23" s="2">
        <f>2758+250</f>
        <v>3008</v>
      </c>
      <c r="G23" s="5">
        <v>0.573</v>
      </c>
      <c r="H23" s="6">
        <f t="shared" si="5"/>
        <v>3447.1679999999997</v>
      </c>
      <c r="I23" s="5">
        <v>0.25</v>
      </c>
      <c r="J23" s="6">
        <f t="shared" si="6"/>
        <v>861.7919999999999</v>
      </c>
      <c r="K23" s="5">
        <v>150</v>
      </c>
      <c r="L23" s="6">
        <f t="shared" si="7"/>
        <v>2304.4799999999996</v>
      </c>
      <c r="M23" s="6">
        <f t="shared" si="8"/>
        <v>4608.959999999999</v>
      </c>
    </row>
    <row r="24" spans="1:13" s="2" customFormat="1" ht="300">
      <c r="A24" s="5"/>
      <c r="B24" s="5">
        <v>2</v>
      </c>
      <c r="C24" s="2" t="s">
        <v>55</v>
      </c>
      <c r="D24" s="5">
        <v>150</v>
      </c>
      <c r="E24" s="6">
        <f t="shared" si="4"/>
        <v>0</v>
      </c>
      <c r="F24" s="2">
        <f>3169+250</f>
        <v>3419</v>
      </c>
      <c r="G24" s="5">
        <v>0.573</v>
      </c>
      <c r="H24" s="6">
        <f t="shared" si="5"/>
        <v>3918.1739999999995</v>
      </c>
      <c r="I24" s="5">
        <v>0.25</v>
      </c>
      <c r="J24" s="6">
        <f t="shared" si="6"/>
        <v>979.5434999999999</v>
      </c>
      <c r="K24" s="5">
        <v>150</v>
      </c>
      <c r="L24" s="6">
        <f t="shared" si="7"/>
        <v>2598.8587499999994</v>
      </c>
      <c r="M24" s="6">
        <f t="shared" si="8"/>
        <v>5197.717499999999</v>
      </c>
    </row>
    <row r="25" spans="1:13" s="2" customFormat="1" ht="300">
      <c r="A25" s="5"/>
      <c r="B25" s="5">
        <v>2</v>
      </c>
      <c r="C25" s="2" t="s">
        <v>382</v>
      </c>
      <c r="D25" s="5">
        <v>150</v>
      </c>
      <c r="E25" s="6">
        <f t="shared" si="4"/>
        <v>0</v>
      </c>
      <c r="F25" s="2">
        <f>3865+250</f>
        <v>4115</v>
      </c>
      <c r="G25" s="5">
        <v>0.573</v>
      </c>
      <c r="H25" s="6">
        <f t="shared" si="5"/>
        <v>4715.79</v>
      </c>
      <c r="I25" s="5">
        <v>0.25</v>
      </c>
      <c r="J25" s="6">
        <f t="shared" si="6"/>
        <v>1178.9475</v>
      </c>
      <c r="K25" s="5">
        <v>150</v>
      </c>
      <c r="L25" s="6">
        <f t="shared" si="7"/>
        <v>3097.36875</v>
      </c>
      <c r="M25" s="6">
        <f t="shared" si="8"/>
        <v>6194.7375</v>
      </c>
    </row>
    <row r="26" spans="1:13" s="2" customFormat="1" ht="300">
      <c r="A26" s="5"/>
      <c r="B26" s="5">
        <v>2</v>
      </c>
      <c r="C26" s="2" t="s">
        <v>383</v>
      </c>
      <c r="D26" s="5">
        <v>150</v>
      </c>
      <c r="E26" s="6">
        <f t="shared" si="4"/>
        <v>0</v>
      </c>
      <c r="F26" s="2">
        <f>4705+250</f>
        <v>4955</v>
      </c>
      <c r="G26" s="5">
        <v>0.573</v>
      </c>
      <c r="H26" s="6">
        <f t="shared" si="5"/>
        <v>5678.429999999999</v>
      </c>
      <c r="I26" s="5">
        <v>0.25</v>
      </c>
      <c r="J26" s="6">
        <f t="shared" si="6"/>
        <v>1419.6074999999998</v>
      </c>
      <c r="K26" s="5">
        <v>150</v>
      </c>
      <c r="L26" s="6">
        <f t="shared" si="7"/>
        <v>3699.0187499999997</v>
      </c>
      <c r="M26" s="6">
        <f t="shared" si="8"/>
        <v>7398.037499999999</v>
      </c>
    </row>
    <row r="27" spans="1:13" s="2" customFormat="1" ht="300">
      <c r="A27" s="5"/>
      <c r="B27" s="5">
        <v>2</v>
      </c>
      <c r="C27" s="2" t="s">
        <v>384</v>
      </c>
      <c r="D27" s="5">
        <v>150</v>
      </c>
      <c r="E27" s="6">
        <f t="shared" si="4"/>
        <v>0</v>
      </c>
      <c r="F27" s="2">
        <f>5920+250</f>
        <v>6170</v>
      </c>
      <c r="G27" s="5">
        <v>0.573</v>
      </c>
      <c r="H27" s="6">
        <f t="shared" si="5"/>
        <v>7070.82</v>
      </c>
      <c r="I27" s="5">
        <v>0.25</v>
      </c>
      <c r="J27" s="6">
        <f t="shared" si="6"/>
        <v>1767.705</v>
      </c>
      <c r="K27" s="5">
        <v>150</v>
      </c>
      <c r="L27" s="6">
        <f t="shared" si="7"/>
        <v>4569.2625</v>
      </c>
      <c r="M27" s="6">
        <f t="shared" si="8"/>
        <v>9138.525</v>
      </c>
    </row>
    <row r="28" spans="1:13" s="2" customFormat="1" ht="15">
      <c r="A28" s="5"/>
      <c r="B28" s="5"/>
      <c r="D28" s="5"/>
      <c r="E28" s="6"/>
      <c r="G28" s="5"/>
      <c r="H28" s="6"/>
      <c r="I28" s="5"/>
      <c r="J28" s="6"/>
      <c r="K28" s="5"/>
      <c r="L28" s="6"/>
      <c r="M28" s="6"/>
    </row>
    <row r="29" spans="1:13" s="2" customFormat="1" ht="15.75">
      <c r="A29" s="5"/>
      <c r="B29" s="5"/>
      <c r="C29" s="13" t="s">
        <v>246</v>
      </c>
      <c r="D29" s="5"/>
      <c r="E29" s="6"/>
      <c r="G29" s="5"/>
      <c r="H29" s="6"/>
      <c r="I29" s="5"/>
      <c r="J29" s="6"/>
      <c r="K29" s="5"/>
      <c r="L29" s="6"/>
      <c r="M29" s="6"/>
    </row>
    <row r="30" spans="1:13" s="2" customFormat="1" ht="300">
      <c r="A30" s="5"/>
      <c r="B30" s="5">
        <v>2</v>
      </c>
      <c r="C30" s="2" t="s">
        <v>385</v>
      </c>
      <c r="D30" s="5">
        <v>150</v>
      </c>
      <c r="E30" s="6">
        <f t="shared" si="4"/>
        <v>0</v>
      </c>
      <c r="F30" s="2">
        <f>1250+250</f>
        <v>1500</v>
      </c>
      <c r="G30" s="5">
        <v>0.573</v>
      </c>
      <c r="H30" s="6">
        <f aca="true" t="shared" si="9" ref="H30:H40">B30*(F30*G30)</f>
        <v>1718.9999999999998</v>
      </c>
      <c r="I30" s="5">
        <v>0.25</v>
      </c>
      <c r="J30" s="6">
        <f aca="true" t="shared" si="10" ref="J30:J40">(H30*I30)</f>
        <v>429.74999999999994</v>
      </c>
      <c r="K30" s="5">
        <v>150</v>
      </c>
      <c r="L30" s="6">
        <f aca="true" t="shared" si="11" ref="L30:L40">(B30*K30+E30+H30+J30)/B30</f>
        <v>1224.3749999999998</v>
      </c>
      <c r="M30" s="6">
        <f aca="true" t="shared" si="12" ref="M30:M40">L30*B30</f>
        <v>2448.7499999999995</v>
      </c>
    </row>
    <row r="31" spans="1:13" s="2" customFormat="1" ht="300">
      <c r="A31" s="5"/>
      <c r="B31" s="5">
        <v>2</v>
      </c>
      <c r="C31" s="2" t="s">
        <v>386</v>
      </c>
      <c r="D31" s="5">
        <v>150</v>
      </c>
      <c r="E31" s="6">
        <f t="shared" si="4"/>
        <v>0</v>
      </c>
      <c r="F31" s="2">
        <f>1317+250</f>
        <v>1567</v>
      </c>
      <c r="G31" s="5">
        <v>0.573</v>
      </c>
      <c r="H31" s="6">
        <f t="shared" si="9"/>
        <v>1795.782</v>
      </c>
      <c r="I31" s="5">
        <v>0.25</v>
      </c>
      <c r="J31" s="6">
        <f t="shared" si="10"/>
        <v>448.9455</v>
      </c>
      <c r="K31" s="5">
        <v>150</v>
      </c>
      <c r="L31" s="6">
        <f t="shared" si="11"/>
        <v>1272.36375</v>
      </c>
      <c r="M31" s="6">
        <f t="shared" si="12"/>
        <v>2544.7275</v>
      </c>
    </row>
    <row r="32" spans="1:13" s="2" customFormat="1" ht="300">
      <c r="A32" s="5"/>
      <c r="B32" s="5">
        <v>2</v>
      </c>
      <c r="C32" s="2" t="s">
        <v>387</v>
      </c>
      <c r="D32" s="5">
        <v>150</v>
      </c>
      <c r="E32" s="6">
        <f t="shared" si="4"/>
        <v>0</v>
      </c>
      <c r="F32" s="2">
        <f>1419+250</f>
        <v>1669</v>
      </c>
      <c r="G32" s="5">
        <v>0.573</v>
      </c>
      <c r="H32" s="6">
        <f t="shared" si="9"/>
        <v>1912.6739999999998</v>
      </c>
      <c r="I32" s="5">
        <v>0.25</v>
      </c>
      <c r="J32" s="6">
        <f t="shared" si="10"/>
        <v>478.16849999999994</v>
      </c>
      <c r="K32" s="5">
        <v>150</v>
      </c>
      <c r="L32" s="6">
        <f t="shared" si="11"/>
        <v>1345.4212499999999</v>
      </c>
      <c r="M32" s="6">
        <f t="shared" si="12"/>
        <v>2690.8424999999997</v>
      </c>
    </row>
    <row r="33" spans="1:13" s="2" customFormat="1" ht="300">
      <c r="A33" s="5"/>
      <c r="B33" s="5">
        <v>2</v>
      </c>
      <c r="C33" s="2" t="s">
        <v>388</v>
      </c>
      <c r="D33" s="5">
        <v>150</v>
      </c>
      <c r="E33" s="6">
        <f t="shared" si="4"/>
        <v>0</v>
      </c>
      <c r="F33" s="2">
        <f>1554+250</f>
        <v>1804</v>
      </c>
      <c r="G33" s="5">
        <v>0.573</v>
      </c>
      <c r="H33" s="6">
        <f t="shared" si="9"/>
        <v>2067.384</v>
      </c>
      <c r="I33" s="5">
        <v>0.25</v>
      </c>
      <c r="J33" s="6">
        <f t="shared" si="10"/>
        <v>516.846</v>
      </c>
      <c r="K33" s="5">
        <v>150</v>
      </c>
      <c r="L33" s="6">
        <f t="shared" si="11"/>
        <v>1442.115</v>
      </c>
      <c r="M33" s="6">
        <f t="shared" si="12"/>
        <v>2884.23</v>
      </c>
    </row>
    <row r="34" spans="1:13" s="2" customFormat="1" ht="300">
      <c r="A34" s="5"/>
      <c r="B34" s="5">
        <v>2</v>
      </c>
      <c r="C34" s="2" t="s">
        <v>389</v>
      </c>
      <c r="D34" s="5">
        <v>150</v>
      </c>
      <c r="E34" s="6">
        <f t="shared" si="4"/>
        <v>0</v>
      </c>
      <c r="F34" s="2">
        <f>1690+250</f>
        <v>1940</v>
      </c>
      <c r="G34" s="5">
        <v>0.573</v>
      </c>
      <c r="H34" s="6">
        <f t="shared" si="9"/>
        <v>2223.24</v>
      </c>
      <c r="I34" s="5">
        <v>0.25</v>
      </c>
      <c r="J34" s="6">
        <f t="shared" si="10"/>
        <v>555.81</v>
      </c>
      <c r="K34" s="5">
        <v>150</v>
      </c>
      <c r="L34" s="6">
        <f t="shared" si="11"/>
        <v>1539.5249999999999</v>
      </c>
      <c r="M34" s="6">
        <f t="shared" si="12"/>
        <v>3079.0499999999997</v>
      </c>
    </row>
    <row r="35" spans="1:13" s="2" customFormat="1" ht="300">
      <c r="A35" s="5"/>
      <c r="B35" s="5">
        <v>2</v>
      </c>
      <c r="C35" s="2" t="s">
        <v>103</v>
      </c>
      <c r="D35" s="5">
        <v>150</v>
      </c>
      <c r="E35" s="6">
        <f t="shared" si="4"/>
        <v>0</v>
      </c>
      <c r="F35" s="2">
        <f>1892+250</f>
        <v>2142</v>
      </c>
      <c r="G35" s="5">
        <v>0.573</v>
      </c>
      <c r="H35" s="6">
        <f t="shared" si="9"/>
        <v>2454.732</v>
      </c>
      <c r="I35" s="5">
        <v>0.25</v>
      </c>
      <c r="J35" s="6">
        <f t="shared" si="10"/>
        <v>613.683</v>
      </c>
      <c r="K35" s="5">
        <v>150</v>
      </c>
      <c r="L35" s="6">
        <f t="shared" si="11"/>
        <v>1684.2075</v>
      </c>
      <c r="M35" s="6">
        <f t="shared" si="12"/>
        <v>3368.415</v>
      </c>
    </row>
    <row r="36" spans="1:13" s="2" customFormat="1" ht="300">
      <c r="A36" s="5"/>
      <c r="B36" s="5">
        <v>2</v>
      </c>
      <c r="C36" s="2" t="s">
        <v>104</v>
      </c>
      <c r="D36" s="5">
        <v>150</v>
      </c>
      <c r="E36" s="6">
        <f t="shared" si="4"/>
        <v>0</v>
      </c>
      <c r="F36" s="2">
        <f>2227+250</f>
        <v>2477</v>
      </c>
      <c r="G36" s="5">
        <v>0.573</v>
      </c>
      <c r="H36" s="6">
        <f t="shared" si="9"/>
        <v>2838.642</v>
      </c>
      <c r="I36" s="5">
        <v>0.25</v>
      </c>
      <c r="J36" s="6">
        <f t="shared" si="10"/>
        <v>709.6605</v>
      </c>
      <c r="K36" s="5">
        <v>150</v>
      </c>
      <c r="L36" s="6">
        <f t="shared" si="11"/>
        <v>1924.15125</v>
      </c>
      <c r="M36" s="6">
        <f t="shared" si="12"/>
        <v>3848.3025</v>
      </c>
    </row>
    <row r="37" spans="1:13" s="2" customFormat="1" ht="300">
      <c r="A37" s="5"/>
      <c r="B37" s="5">
        <v>2</v>
      </c>
      <c r="C37" s="2" t="s">
        <v>105</v>
      </c>
      <c r="D37" s="5">
        <v>150</v>
      </c>
      <c r="E37" s="6">
        <f t="shared" si="4"/>
        <v>0</v>
      </c>
      <c r="F37" s="2">
        <f>2709+250</f>
        <v>2959</v>
      </c>
      <c r="G37" s="5">
        <v>0.573</v>
      </c>
      <c r="H37" s="6">
        <f t="shared" si="9"/>
        <v>3391.0139999999997</v>
      </c>
      <c r="I37" s="5">
        <v>0.25</v>
      </c>
      <c r="J37" s="6">
        <f t="shared" si="10"/>
        <v>847.7534999999999</v>
      </c>
      <c r="K37" s="5">
        <v>150</v>
      </c>
      <c r="L37" s="6">
        <f t="shared" si="11"/>
        <v>2269.38375</v>
      </c>
      <c r="M37" s="6">
        <f t="shared" si="12"/>
        <v>4538.7675</v>
      </c>
    </row>
    <row r="38" spans="1:13" s="2" customFormat="1" ht="300">
      <c r="A38" s="5"/>
      <c r="B38" s="5">
        <v>2</v>
      </c>
      <c r="C38" s="2" t="s">
        <v>106</v>
      </c>
      <c r="D38" s="5">
        <v>150</v>
      </c>
      <c r="E38" s="6">
        <f t="shared" si="4"/>
        <v>0</v>
      </c>
      <c r="F38" s="2">
        <f>3229+250</f>
        <v>3479</v>
      </c>
      <c r="G38" s="5">
        <v>0.573</v>
      </c>
      <c r="H38" s="6">
        <f t="shared" si="9"/>
        <v>3986.9339999999997</v>
      </c>
      <c r="I38" s="5">
        <v>0.25</v>
      </c>
      <c r="J38" s="6">
        <f t="shared" si="10"/>
        <v>996.7334999999999</v>
      </c>
      <c r="K38" s="5">
        <v>150</v>
      </c>
      <c r="L38" s="6">
        <f t="shared" si="11"/>
        <v>2641.83375</v>
      </c>
      <c r="M38" s="6">
        <f t="shared" si="12"/>
        <v>5283.6675</v>
      </c>
    </row>
    <row r="39" spans="1:13" s="2" customFormat="1" ht="300">
      <c r="A39" s="5"/>
      <c r="B39" s="5">
        <v>2</v>
      </c>
      <c r="C39" s="2" t="s">
        <v>107</v>
      </c>
      <c r="D39" s="5">
        <v>150</v>
      </c>
      <c r="E39" s="6">
        <f t="shared" si="4"/>
        <v>0</v>
      </c>
      <c r="F39" s="2">
        <f>3749+250</f>
        <v>3999</v>
      </c>
      <c r="G39" s="5">
        <v>0.573</v>
      </c>
      <c r="H39" s="6">
        <f t="shared" si="9"/>
        <v>4582.853999999999</v>
      </c>
      <c r="I39" s="5">
        <v>0.25</v>
      </c>
      <c r="J39" s="6">
        <f t="shared" si="10"/>
        <v>1145.7134999999998</v>
      </c>
      <c r="K39" s="5">
        <v>150</v>
      </c>
      <c r="L39" s="6">
        <f t="shared" si="11"/>
        <v>3014.2837499999996</v>
      </c>
      <c r="M39" s="6">
        <f t="shared" si="12"/>
        <v>6028.567499999999</v>
      </c>
    </row>
    <row r="40" spans="1:13" s="2" customFormat="1" ht="300">
      <c r="A40" s="5"/>
      <c r="B40" s="5">
        <v>2</v>
      </c>
      <c r="C40" s="2" t="s">
        <v>108</v>
      </c>
      <c r="D40" s="5">
        <v>150</v>
      </c>
      <c r="E40" s="6">
        <f>B40*(D40*0)</f>
        <v>0</v>
      </c>
      <c r="F40" s="2">
        <f>4359+250</f>
        <v>4609</v>
      </c>
      <c r="G40" s="5">
        <v>0.573</v>
      </c>
      <c r="H40" s="6">
        <f t="shared" si="9"/>
        <v>5281.914</v>
      </c>
      <c r="I40" s="5">
        <v>0.25</v>
      </c>
      <c r="J40" s="6">
        <f t="shared" si="10"/>
        <v>1320.4785</v>
      </c>
      <c r="K40" s="5">
        <v>150</v>
      </c>
      <c r="L40" s="6">
        <f t="shared" si="11"/>
        <v>3451.19625</v>
      </c>
      <c r="M40" s="6">
        <f t="shared" si="12"/>
        <v>6902.3925</v>
      </c>
    </row>
    <row r="41" spans="1:13" s="2" customFormat="1" ht="300">
      <c r="A41" s="5"/>
      <c r="B41" s="5">
        <v>2</v>
      </c>
      <c r="C41" s="2" t="s">
        <v>109</v>
      </c>
      <c r="D41" s="5">
        <v>150</v>
      </c>
      <c r="E41" s="6">
        <f>B41*(D41*0.3)</f>
        <v>90</v>
      </c>
      <c r="F41" s="2">
        <f>5347+250</f>
        <v>5597</v>
      </c>
      <c r="G41" s="5">
        <v>0.573</v>
      </c>
      <c r="H41" s="6">
        <f aca="true" t="shared" si="13" ref="H41:H46">B41*(F41*G41)</f>
        <v>6414.161999999999</v>
      </c>
      <c r="I41" s="5">
        <v>0.25</v>
      </c>
      <c r="J41" s="6">
        <f aca="true" t="shared" si="14" ref="J41:J46">(H41*I41)</f>
        <v>1603.5404999999998</v>
      </c>
      <c r="K41" s="5">
        <v>150</v>
      </c>
      <c r="L41" s="6">
        <f aca="true" t="shared" si="15" ref="L41:L46">(B41*K41+E41+H41+J41)/B41</f>
        <v>4203.85125</v>
      </c>
      <c r="M41" s="6">
        <f aca="true" t="shared" si="16" ref="M41:M46">L41*B41</f>
        <v>8407.7025</v>
      </c>
    </row>
    <row r="42" spans="1:13" s="2" customFormat="1" ht="300">
      <c r="A42" s="5"/>
      <c r="B42" s="5">
        <v>2</v>
      </c>
      <c r="C42" s="2" t="s">
        <v>436</v>
      </c>
      <c r="D42" s="5">
        <v>150</v>
      </c>
      <c r="E42" s="6">
        <f>B42*(D42*0.3)</f>
        <v>90</v>
      </c>
      <c r="F42" s="2">
        <f>6257+250</f>
        <v>6507</v>
      </c>
      <c r="G42" s="5">
        <v>0.573</v>
      </c>
      <c r="H42" s="6">
        <f t="shared" si="13"/>
        <v>7457.021999999999</v>
      </c>
      <c r="I42" s="5">
        <v>0.25</v>
      </c>
      <c r="J42" s="6">
        <f t="shared" si="14"/>
        <v>1864.2554999999998</v>
      </c>
      <c r="K42" s="5">
        <v>150</v>
      </c>
      <c r="L42" s="6">
        <f t="shared" si="15"/>
        <v>4855.638749999999</v>
      </c>
      <c r="M42" s="6">
        <f t="shared" si="16"/>
        <v>9711.277499999998</v>
      </c>
    </row>
    <row r="43" spans="1:13" s="2" customFormat="1" ht="300">
      <c r="A43" s="5"/>
      <c r="B43" s="5">
        <v>2</v>
      </c>
      <c r="C43" s="2" t="s">
        <v>437</v>
      </c>
      <c r="D43" s="5">
        <v>150</v>
      </c>
      <c r="E43" s="6">
        <f>B43*(D43*0.3)</f>
        <v>90</v>
      </c>
      <c r="F43" s="2">
        <f>7102+250</f>
        <v>7352</v>
      </c>
      <c r="G43" s="5">
        <v>0.573</v>
      </c>
      <c r="H43" s="6">
        <f t="shared" si="13"/>
        <v>8425.392</v>
      </c>
      <c r="I43" s="5">
        <v>0.25</v>
      </c>
      <c r="J43" s="6">
        <f t="shared" si="14"/>
        <v>2106.348</v>
      </c>
      <c r="K43" s="5">
        <v>150</v>
      </c>
      <c r="L43" s="6">
        <f t="shared" si="15"/>
        <v>5460.87</v>
      </c>
      <c r="M43" s="6">
        <f t="shared" si="16"/>
        <v>10921.74</v>
      </c>
    </row>
    <row r="44" spans="1:13" s="2" customFormat="1" ht="300">
      <c r="A44" s="5"/>
      <c r="B44" s="5">
        <v>2</v>
      </c>
      <c r="C44" s="2" t="s">
        <v>438</v>
      </c>
      <c r="D44" s="5">
        <v>150</v>
      </c>
      <c r="E44" s="6">
        <f>B44*(D44*0.3)</f>
        <v>90</v>
      </c>
      <c r="F44" s="2">
        <f>8097+250</f>
        <v>8347</v>
      </c>
      <c r="G44" s="5">
        <v>0.573</v>
      </c>
      <c r="H44" s="6">
        <f t="shared" si="13"/>
        <v>9565.661999999998</v>
      </c>
      <c r="I44" s="5">
        <v>0.25</v>
      </c>
      <c r="J44" s="6">
        <f t="shared" si="14"/>
        <v>2391.4154999999996</v>
      </c>
      <c r="K44" s="5">
        <v>150</v>
      </c>
      <c r="L44" s="6">
        <f t="shared" si="15"/>
        <v>6173.538749999999</v>
      </c>
      <c r="M44" s="6">
        <f t="shared" si="16"/>
        <v>12347.077499999998</v>
      </c>
    </row>
    <row r="45" spans="1:13" s="2" customFormat="1" ht="15">
      <c r="A45" s="5"/>
      <c r="B45" s="5"/>
      <c r="D45" s="5"/>
      <c r="E45" s="6">
        <f aca="true" t="shared" si="17" ref="E45:E63">B45*(D45*0.3)</f>
        <v>0</v>
      </c>
      <c r="G45" s="5"/>
      <c r="H45" s="6">
        <f t="shared" si="13"/>
        <v>0</v>
      </c>
      <c r="I45" s="5"/>
      <c r="J45" s="6">
        <f t="shared" si="14"/>
        <v>0</v>
      </c>
      <c r="K45" s="5"/>
      <c r="L45" s="6" t="e">
        <f t="shared" si="15"/>
        <v>#DIV/0!</v>
      </c>
      <c r="M45" s="6" t="e">
        <f t="shared" si="16"/>
        <v>#DIV/0!</v>
      </c>
    </row>
    <row r="46" spans="1:13" s="2" customFormat="1" ht="15">
      <c r="A46" s="5"/>
      <c r="B46" s="5"/>
      <c r="D46" s="5"/>
      <c r="E46" s="6">
        <f t="shared" si="17"/>
        <v>0</v>
      </c>
      <c r="G46" s="5"/>
      <c r="H46" s="6">
        <f t="shared" si="13"/>
        <v>0</v>
      </c>
      <c r="I46" s="5"/>
      <c r="J46" s="6">
        <f t="shared" si="14"/>
        <v>0</v>
      </c>
      <c r="K46" s="5"/>
      <c r="L46" s="6" t="e">
        <f t="shared" si="15"/>
        <v>#DIV/0!</v>
      </c>
      <c r="M46" s="6" t="e">
        <f t="shared" si="16"/>
        <v>#DIV/0!</v>
      </c>
    </row>
    <row r="47" spans="1:13" s="2" customFormat="1" ht="15">
      <c r="A47" s="5"/>
      <c r="B47" s="5"/>
      <c r="D47" s="5"/>
      <c r="E47" s="6">
        <f t="shared" si="17"/>
        <v>0</v>
      </c>
      <c r="G47" s="5"/>
      <c r="H47" s="6">
        <f aca="true" t="shared" si="18" ref="H47:H78">B47*(F47*G47)</f>
        <v>0</v>
      </c>
      <c r="I47" s="5"/>
      <c r="J47" s="6">
        <f aca="true" t="shared" si="19" ref="J47:J78">(H47*I47)</f>
        <v>0</v>
      </c>
      <c r="K47" s="5"/>
      <c r="L47" s="6" t="e">
        <f aca="true" t="shared" si="20" ref="L47:L78">(B47*K47+E47+H47+J47)/B47</f>
        <v>#DIV/0!</v>
      </c>
      <c r="M47" s="6" t="e">
        <f aca="true" t="shared" si="21" ref="M47:M78">L47*B47</f>
        <v>#DIV/0!</v>
      </c>
    </row>
    <row r="48" spans="1:13" s="2" customFormat="1" ht="15">
      <c r="A48" s="5"/>
      <c r="B48" s="5"/>
      <c r="D48" s="5"/>
      <c r="E48" s="6">
        <f t="shared" si="17"/>
        <v>0</v>
      </c>
      <c r="G48" s="5"/>
      <c r="H48" s="6">
        <f t="shared" si="18"/>
        <v>0</v>
      </c>
      <c r="I48" s="5"/>
      <c r="J48" s="6">
        <f t="shared" si="19"/>
        <v>0</v>
      </c>
      <c r="K48" s="5"/>
      <c r="L48" s="6" t="e">
        <f t="shared" si="20"/>
        <v>#DIV/0!</v>
      </c>
      <c r="M48" s="6" t="e">
        <f t="shared" si="21"/>
        <v>#DIV/0!</v>
      </c>
    </row>
    <row r="49" spans="1:13" s="2" customFormat="1" ht="15">
      <c r="A49" s="5"/>
      <c r="B49" s="5"/>
      <c r="D49" s="5"/>
      <c r="E49" s="6">
        <f t="shared" si="17"/>
        <v>0</v>
      </c>
      <c r="G49" s="5"/>
      <c r="H49" s="6">
        <f t="shared" si="18"/>
        <v>0</v>
      </c>
      <c r="I49" s="5"/>
      <c r="J49" s="6">
        <f t="shared" si="19"/>
        <v>0</v>
      </c>
      <c r="K49" s="5"/>
      <c r="L49" s="6" t="e">
        <f t="shared" si="20"/>
        <v>#DIV/0!</v>
      </c>
      <c r="M49" s="6" t="e">
        <f t="shared" si="21"/>
        <v>#DIV/0!</v>
      </c>
    </row>
    <row r="50" spans="1:13" s="2" customFormat="1" ht="15">
      <c r="A50" s="5"/>
      <c r="B50" s="5"/>
      <c r="D50" s="5"/>
      <c r="E50" s="6">
        <f t="shared" si="17"/>
        <v>0</v>
      </c>
      <c r="G50" s="5"/>
      <c r="H50" s="6">
        <f t="shared" si="18"/>
        <v>0</v>
      </c>
      <c r="I50" s="5"/>
      <c r="J50" s="6">
        <f t="shared" si="19"/>
        <v>0</v>
      </c>
      <c r="K50" s="5"/>
      <c r="L50" s="6" t="e">
        <f t="shared" si="20"/>
        <v>#DIV/0!</v>
      </c>
      <c r="M50" s="6" t="e">
        <f t="shared" si="21"/>
        <v>#DIV/0!</v>
      </c>
    </row>
    <row r="51" spans="1:13" s="2" customFormat="1" ht="15">
      <c r="A51" s="5"/>
      <c r="B51" s="5"/>
      <c r="D51" s="5"/>
      <c r="E51" s="6">
        <f t="shared" si="17"/>
        <v>0</v>
      </c>
      <c r="G51" s="5"/>
      <c r="H51" s="6">
        <f t="shared" si="18"/>
        <v>0</v>
      </c>
      <c r="I51" s="5"/>
      <c r="J51" s="6">
        <f t="shared" si="19"/>
        <v>0</v>
      </c>
      <c r="K51" s="5"/>
      <c r="L51" s="6" t="e">
        <f t="shared" si="20"/>
        <v>#DIV/0!</v>
      </c>
      <c r="M51" s="6" t="e">
        <f t="shared" si="21"/>
        <v>#DIV/0!</v>
      </c>
    </row>
    <row r="52" spans="1:13" s="2" customFormat="1" ht="15">
      <c r="A52" s="5"/>
      <c r="B52" s="5"/>
      <c r="D52" s="5"/>
      <c r="E52" s="6">
        <f t="shared" si="17"/>
        <v>0</v>
      </c>
      <c r="G52" s="5"/>
      <c r="H52" s="6">
        <f t="shared" si="18"/>
        <v>0</v>
      </c>
      <c r="I52" s="5"/>
      <c r="J52" s="6">
        <f t="shared" si="19"/>
        <v>0</v>
      </c>
      <c r="K52" s="5"/>
      <c r="L52" s="6" t="e">
        <f t="shared" si="20"/>
        <v>#DIV/0!</v>
      </c>
      <c r="M52" s="6" t="e">
        <f t="shared" si="21"/>
        <v>#DIV/0!</v>
      </c>
    </row>
    <row r="53" spans="1:13" s="2" customFormat="1" ht="15">
      <c r="A53" s="5"/>
      <c r="B53" s="5"/>
      <c r="D53" s="5"/>
      <c r="E53" s="6">
        <f t="shared" si="17"/>
        <v>0</v>
      </c>
      <c r="G53" s="5"/>
      <c r="H53" s="6">
        <f t="shared" si="18"/>
        <v>0</v>
      </c>
      <c r="I53" s="5"/>
      <c r="J53" s="6">
        <f t="shared" si="19"/>
        <v>0</v>
      </c>
      <c r="K53" s="5"/>
      <c r="L53" s="6" t="e">
        <f t="shared" si="20"/>
        <v>#DIV/0!</v>
      </c>
      <c r="M53" s="6" t="e">
        <f t="shared" si="21"/>
        <v>#DIV/0!</v>
      </c>
    </row>
    <row r="54" spans="1:13" s="2" customFormat="1" ht="15">
      <c r="A54" s="5"/>
      <c r="B54" s="5"/>
      <c r="D54" s="5"/>
      <c r="E54" s="6">
        <f t="shared" si="17"/>
        <v>0</v>
      </c>
      <c r="G54" s="5"/>
      <c r="H54" s="6">
        <f t="shared" si="18"/>
        <v>0</v>
      </c>
      <c r="I54" s="5"/>
      <c r="J54" s="6">
        <f t="shared" si="19"/>
        <v>0</v>
      </c>
      <c r="K54" s="5"/>
      <c r="L54" s="6" t="e">
        <f t="shared" si="20"/>
        <v>#DIV/0!</v>
      </c>
      <c r="M54" s="6" t="e">
        <f t="shared" si="21"/>
        <v>#DIV/0!</v>
      </c>
    </row>
    <row r="55" spans="1:13" s="2" customFormat="1" ht="15">
      <c r="A55" s="5"/>
      <c r="B55" s="5"/>
      <c r="D55" s="5"/>
      <c r="E55" s="6">
        <f t="shared" si="17"/>
        <v>0</v>
      </c>
      <c r="G55" s="5"/>
      <c r="H55" s="6">
        <f t="shared" si="18"/>
        <v>0</v>
      </c>
      <c r="I55" s="5"/>
      <c r="J55" s="6">
        <f t="shared" si="19"/>
        <v>0</v>
      </c>
      <c r="K55" s="5"/>
      <c r="L55" s="6" t="e">
        <f t="shared" si="20"/>
        <v>#DIV/0!</v>
      </c>
      <c r="M55" s="6" t="e">
        <f t="shared" si="21"/>
        <v>#DIV/0!</v>
      </c>
    </row>
    <row r="56" spans="1:13" s="2" customFormat="1" ht="15">
      <c r="A56" s="5"/>
      <c r="B56" s="5"/>
      <c r="D56" s="5"/>
      <c r="E56" s="6">
        <f t="shared" si="17"/>
        <v>0</v>
      </c>
      <c r="G56" s="5"/>
      <c r="H56" s="6">
        <f t="shared" si="18"/>
        <v>0</v>
      </c>
      <c r="I56" s="5"/>
      <c r="J56" s="6">
        <f t="shared" si="19"/>
        <v>0</v>
      </c>
      <c r="K56" s="5"/>
      <c r="L56" s="6" t="e">
        <f t="shared" si="20"/>
        <v>#DIV/0!</v>
      </c>
      <c r="M56" s="6" t="e">
        <f t="shared" si="21"/>
        <v>#DIV/0!</v>
      </c>
    </row>
    <row r="57" spans="1:13" s="2" customFormat="1" ht="15">
      <c r="A57" s="5"/>
      <c r="B57" s="5"/>
      <c r="D57" s="5"/>
      <c r="E57" s="6">
        <f t="shared" si="17"/>
        <v>0</v>
      </c>
      <c r="G57" s="5"/>
      <c r="H57" s="6">
        <f t="shared" si="18"/>
        <v>0</v>
      </c>
      <c r="I57" s="5"/>
      <c r="J57" s="6">
        <f t="shared" si="19"/>
        <v>0</v>
      </c>
      <c r="K57" s="5"/>
      <c r="L57" s="6" t="e">
        <f t="shared" si="20"/>
        <v>#DIV/0!</v>
      </c>
      <c r="M57" s="6" t="e">
        <f t="shared" si="21"/>
        <v>#DIV/0!</v>
      </c>
    </row>
    <row r="58" spans="1:13" s="2" customFormat="1" ht="15">
      <c r="A58" s="5"/>
      <c r="B58" s="5"/>
      <c r="D58" s="5"/>
      <c r="E58" s="6">
        <f t="shared" si="17"/>
        <v>0</v>
      </c>
      <c r="G58" s="5"/>
      <c r="H58" s="6">
        <f t="shared" si="18"/>
        <v>0</v>
      </c>
      <c r="I58" s="5"/>
      <c r="J58" s="6">
        <f t="shared" si="19"/>
        <v>0</v>
      </c>
      <c r="K58" s="5"/>
      <c r="L58" s="6" t="e">
        <f t="shared" si="20"/>
        <v>#DIV/0!</v>
      </c>
      <c r="M58" s="6" t="e">
        <f t="shared" si="21"/>
        <v>#DIV/0!</v>
      </c>
    </row>
    <row r="59" spans="1:13" s="2" customFormat="1" ht="15">
      <c r="A59" s="5"/>
      <c r="B59" s="5"/>
      <c r="D59" s="5"/>
      <c r="E59" s="6">
        <f t="shared" si="17"/>
        <v>0</v>
      </c>
      <c r="G59" s="5"/>
      <c r="H59" s="6">
        <f t="shared" si="18"/>
        <v>0</v>
      </c>
      <c r="I59" s="5"/>
      <c r="J59" s="6">
        <f t="shared" si="19"/>
        <v>0</v>
      </c>
      <c r="K59" s="5"/>
      <c r="L59" s="6" t="e">
        <f t="shared" si="20"/>
        <v>#DIV/0!</v>
      </c>
      <c r="M59" s="6" t="e">
        <f t="shared" si="21"/>
        <v>#DIV/0!</v>
      </c>
    </row>
    <row r="60" spans="1:13" s="2" customFormat="1" ht="15">
      <c r="A60" s="5"/>
      <c r="B60" s="5"/>
      <c r="D60" s="5"/>
      <c r="E60" s="6">
        <f t="shared" si="17"/>
        <v>0</v>
      </c>
      <c r="G60" s="5"/>
      <c r="H60" s="6">
        <f t="shared" si="18"/>
        <v>0</v>
      </c>
      <c r="I60" s="5"/>
      <c r="J60" s="6">
        <f t="shared" si="19"/>
        <v>0</v>
      </c>
      <c r="K60" s="5"/>
      <c r="L60" s="6" t="e">
        <f t="shared" si="20"/>
        <v>#DIV/0!</v>
      </c>
      <c r="M60" s="6" t="e">
        <f t="shared" si="21"/>
        <v>#DIV/0!</v>
      </c>
    </row>
    <row r="61" spans="1:13" s="2" customFormat="1" ht="15">
      <c r="A61" s="5"/>
      <c r="B61" s="5"/>
      <c r="D61" s="5"/>
      <c r="E61" s="6">
        <f t="shared" si="17"/>
        <v>0</v>
      </c>
      <c r="G61" s="5"/>
      <c r="H61" s="6">
        <f t="shared" si="18"/>
        <v>0</v>
      </c>
      <c r="I61" s="5"/>
      <c r="J61" s="6">
        <f t="shared" si="19"/>
        <v>0</v>
      </c>
      <c r="K61" s="5"/>
      <c r="L61" s="6" t="e">
        <f t="shared" si="20"/>
        <v>#DIV/0!</v>
      </c>
      <c r="M61" s="6" t="e">
        <f t="shared" si="21"/>
        <v>#DIV/0!</v>
      </c>
    </row>
    <row r="62" spans="1:13" s="2" customFormat="1" ht="15">
      <c r="A62" s="5"/>
      <c r="B62" s="5"/>
      <c r="D62" s="5"/>
      <c r="E62" s="6">
        <f t="shared" si="17"/>
        <v>0</v>
      </c>
      <c r="G62" s="5"/>
      <c r="H62" s="6">
        <f t="shared" si="18"/>
        <v>0</v>
      </c>
      <c r="I62" s="5"/>
      <c r="J62" s="6">
        <f t="shared" si="19"/>
        <v>0</v>
      </c>
      <c r="K62" s="5"/>
      <c r="L62" s="6" t="e">
        <f t="shared" si="20"/>
        <v>#DIV/0!</v>
      </c>
      <c r="M62" s="6" t="e">
        <f t="shared" si="21"/>
        <v>#DIV/0!</v>
      </c>
    </row>
    <row r="63" spans="1:13" s="2" customFormat="1" ht="15">
      <c r="A63" s="5"/>
      <c r="B63" s="5"/>
      <c r="D63" s="5"/>
      <c r="E63" s="6">
        <f t="shared" si="17"/>
        <v>0</v>
      </c>
      <c r="G63" s="5"/>
      <c r="H63" s="6">
        <f t="shared" si="18"/>
        <v>0</v>
      </c>
      <c r="I63" s="5"/>
      <c r="J63" s="6">
        <f t="shared" si="19"/>
        <v>0</v>
      </c>
      <c r="K63" s="5"/>
      <c r="L63" s="6" t="e">
        <f t="shared" si="20"/>
        <v>#DIV/0!</v>
      </c>
      <c r="M63" s="6" t="e">
        <f t="shared" si="21"/>
        <v>#DIV/0!</v>
      </c>
    </row>
    <row r="64" spans="1:13" s="2" customFormat="1" ht="15">
      <c r="A64" s="5"/>
      <c r="B64" s="5"/>
      <c r="D64" s="5"/>
      <c r="E64" s="6">
        <f aca="true" t="shared" si="22" ref="E64:E93">B64*(D64*0.3)</f>
        <v>0</v>
      </c>
      <c r="G64" s="5"/>
      <c r="H64" s="6">
        <f t="shared" si="18"/>
        <v>0</v>
      </c>
      <c r="I64" s="5"/>
      <c r="J64" s="6">
        <f t="shared" si="19"/>
        <v>0</v>
      </c>
      <c r="K64" s="5"/>
      <c r="L64" s="6" t="e">
        <f t="shared" si="20"/>
        <v>#DIV/0!</v>
      </c>
      <c r="M64" s="6" t="e">
        <f t="shared" si="21"/>
        <v>#DIV/0!</v>
      </c>
    </row>
    <row r="65" spans="1:13" s="2" customFormat="1" ht="15">
      <c r="A65" s="5"/>
      <c r="B65" s="5"/>
      <c r="D65" s="5"/>
      <c r="E65" s="6">
        <f t="shared" si="22"/>
        <v>0</v>
      </c>
      <c r="G65" s="5"/>
      <c r="H65" s="6">
        <f t="shared" si="18"/>
        <v>0</v>
      </c>
      <c r="I65" s="5"/>
      <c r="J65" s="6">
        <f t="shared" si="19"/>
        <v>0</v>
      </c>
      <c r="K65" s="5"/>
      <c r="L65" s="6" t="e">
        <f t="shared" si="20"/>
        <v>#DIV/0!</v>
      </c>
      <c r="M65" s="6" t="e">
        <f t="shared" si="21"/>
        <v>#DIV/0!</v>
      </c>
    </row>
    <row r="66" spans="1:13" s="2" customFormat="1" ht="15">
      <c r="A66" s="5"/>
      <c r="B66" s="5"/>
      <c r="D66" s="5"/>
      <c r="E66" s="6">
        <f t="shared" si="22"/>
        <v>0</v>
      </c>
      <c r="G66" s="5"/>
      <c r="H66" s="6">
        <f t="shared" si="18"/>
        <v>0</v>
      </c>
      <c r="I66" s="5"/>
      <c r="J66" s="6">
        <f t="shared" si="19"/>
        <v>0</v>
      </c>
      <c r="K66" s="5"/>
      <c r="L66" s="6" t="e">
        <f t="shared" si="20"/>
        <v>#DIV/0!</v>
      </c>
      <c r="M66" s="6" t="e">
        <f t="shared" si="21"/>
        <v>#DIV/0!</v>
      </c>
    </row>
    <row r="67" spans="1:13" s="2" customFormat="1" ht="15">
      <c r="A67" s="5"/>
      <c r="B67" s="5"/>
      <c r="D67" s="5"/>
      <c r="E67" s="6">
        <f t="shared" si="22"/>
        <v>0</v>
      </c>
      <c r="G67" s="5"/>
      <c r="H67" s="6">
        <f t="shared" si="18"/>
        <v>0</v>
      </c>
      <c r="I67" s="5"/>
      <c r="J67" s="6">
        <f t="shared" si="19"/>
        <v>0</v>
      </c>
      <c r="K67" s="5"/>
      <c r="L67" s="6" t="e">
        <f t="shared" si="20"/>
        <v>#DIV/0!</v>
      </c>
      <c r="M67" s="6" t="e">
        <f t="shared" si="21"/>
        <v>#DIV/0!</v>
      </c>
    </row>
    <row r="68" spans="1:13" s="2" customFormat="1" ht="15">
      <c r="A68" s="5"/>
      <c r="B68" s="5"/>
      <c r="D68" s="5"/>
      <c r="E68" s="6">
        <f t="shared" si="22"/>
        <v>0</v>
      </c>
      <c r="G68" s="5"/>
      <c r="H68" s="6">
        <f t="shared" si="18"/>
        <v>0</v>
      </c>
      <c r="I68" s="5"/>
      <c r="J68" s="6">
        <f t="shared" si="19"/>
        <v>0</v>
      </c>
      <c r="K68" s="5"/>
      <c r="L68" s="6" t="e">
        <f t="shared" si="20"/>
        <v>#DIV/0!</v>
      </c>
      <c r="M68" s="6" t="e">
        <f t="shared" si="21"/>
        <v>#DIV/0!</v>
      </c>
    </row>
    <row r="69" spans="1:13" s="2" customFormat="1" ht="15">
      <c r="A69" s="5"/>
      <c r="B69" s="5"/>
      <c r="D69" s="5"/>
      <c r="E69" s="6">
        <f t="shared" si="22"/>
        <v>0</v>
      </c>
      <c r="G69" s="5"/>
      <c r="H69" s="6">
        <f t="shared" si="18"/>
        <v>0</v>
      </c>
      <c r="I69" s="5"/>
      <c r="J69" s="6">
        <f t="shared" si="19"/>
        <v>0</v>
      </c>
      <c r="K69" s="5"/>
      <c r="L69" s="6" t="e">
        <f t="shared" si="20"/>
        <v>#DIV/0!</v>
      </c>
      <c r="M69" s="6" t="e">
        <f t="shared" si="21"/>
        <v>#DIV/0!</v>
      </c>
    </row>
    <row r="70" spans="1:13" s="2" customFormat="1" ht="15">
      <c r="A70" s="5"/>
      <c r="B70" s="5"/>
      <c r="D70" s="5"/>
      <c r="E70" s="6">
        <f t="shared" si="22"/>
        <v>0</v>
      </c>
      <c r="G70" s="5"/>
      <c r="H70" s="6">
        <f t="shared" si="18"/>
        <v>0</v>
      </c>
      <c r="I70" s="5"/>
      <c r="J70" s="6">
        <f t="shared" si="19"/>
        <v>0</v>
      </c>
      <c r="K70" s="5"/>
      <c r="L70" s="6" t="e">
        <f t="shared" si="20"/>
        <v>#DIV/0!</v>
      </c>
      <c r="M70" s="6" t="e">
        <f t="shared" si="21"/>
        <v>#DIV/0!</v>
      </c>
    </row>
    <row r="71" spans="1:13" s="2" customFormat="1" ht="15">
      <c r="A71" s="5"/>
      <c r="B71" s="5"/>
      <c r="D71" s="5"/>
      <c r="E71" s="6">
        <f t="shared" si="22"/>
        <v>0</v>
      </c>
      <c r="G71" s="5"/>
      <c r="H71" s="6">
        <f t="shared" si="18"/>
        <v>0</v>
      </c>
      <c r="I71" s="5"/>
      <c r="J71" s="6">
        <f t="shared" si="19"/>
        <v>0</v>
      </c>
      <c r="K71" s="5"/>
      <c r="L71" s="6" t="e">
        <f t="shared" si="20"/>
        <v>#DIV/0!</v>
      </c>
      <c r="M71" s="6" t="e">
        <f t="shared" si="21"/>
        <v>#DIV/0!</v>
      </c>
    </row>
    <row r="72" spans="1:13" s="2" customFormat="1" ht="15">
      <c r="A72" s="5"/>
      <c r="B72" s="5"/>
      <c r="D72" s="5"/>
      <c r="E72" s="6">
        <f t="shared" si="22"/>
        <v>0</v>
      </c>
      <c r="G72" s="5"/>
      <c r="H72" s="6">
        <f t="shared" si="18"/>
        <v>0</v>
      </c>
      <c r="I72" s="5"/>
      <c r="J72" s="6">
        <f t="shared" si="19"/>
        <v>0</v>
      </c>
      <c r="K72" s="5"/>
      <c r="L72" s="6" t="e">
        <f t="shared" si="20"/>
        <v>#DIV/0!</v>
      </c>
      <c r="M72" s="6" t="e">
        <f t="shared" si="21"/>
        <v>#DIV/0!</v>
      </c>
    </row>
    <row r="73" spans="1:13" s="2" customFormat="1" ht="15">
      <c r="A73" s="5"/>
      <c r="B73" s="5"/>
      <c r="D73" s="5"/>
      <c r="E73" s="6">
        <f t="shared" si="22"/>
        <v>0</v>
      </c>
      <c r="G73" s="5"/>
      <c r="H73" s="6">
        <f t="shared" si="18"/>
        <v>0</v>
      </c>
      <c r="I73" s="5"/>
      <c r="J73" s="6">
        <f t="shared" si="19"/>
        <v>0</v>
      </c>
      <c r="K73" s="5"/>
      <c r="L73" s="6" t="e">
        <f t="shared" si="20"/>
        <v>#DIV/0!</v>
      </c>
      <c r="M73" s="6" t="e">
        <f t="shared" si="21"/>
        <v>#DIV/0!</v>
      </c>
    </row>
    <row r="74" spans="1:13" s="2" customFormat="1" ht="15">
      <c r="A74" s="5"/>
      <c r="B74" s="5"/>
      <c r="D74" s="5"/>
      <c r="E74" s="6">
        <f t="shared" si="22"/>
        <v>0</v>
      </c>
      <c r="G74" s="5"/>
      <c r="H74" s="6">
        <f t="shared" si="18"/>
        <v>0</v>
      </c>
      <c r="I74" s="5"/>
      <c r="J74" s="6">
        <f t="shared" si="19"/>
        <v>0</v>
      </c>
      <c r="K74" s="5"/>
      <c r="L74" s="6" t="e">
        <f t="shared" si="20"/>
        <v>#DIV/0!</v>
      </c>
      <c r="M74" s="6" t="e">
        <f t="shared" si="21"/>
        <v>#DIV/0!</v>
      </c>
    </row>
    <row r="75" spans="1:13" s="2" customFormat="1" ht="15">
      <c r="A75" s="5"/>
      <c r="B75" s="5"/>
      <c r="D75" s="5"/>
      <c r="E75" s="6">
        <f t="shared" si="22"/>
        <v>0</v>
      </c>
      <c r="G75" s="5"/>
      <c r="H75" s="6">
        <f t="shared" si="18"/>
        <v>0</v>
      </c>
      <c r="I75" s="5"/>
      <c r="J75" s="6">
        <f t="shared" si="19"/>
        <v>0</v>
      </c>
      <c r="K75" s="5"/>
      <c r="L75" s="6" t="e">
        <f t="shared" si="20"/>
        <v>#DIV/0!</v>
      </c>
      <c r="M75" s="6" t="e">
        <f t="shared" si="21"/>
        <v>#DIV/0!</v>
      </c>
    </row>
    <row r="76" spans="1:13" s="2" customFormat="1" ht="15">
      <c r="A76" s="5"/>
      <c r="B76" s="5"/>
      <c r="D76" s="5"/>
      <c r="E76" s="6">
        <f t="shared" si="22"/>
        <v>0</v>
      </c>
      <c r="G76" s="5"/>
      <c r="H76" s="6">
        <f t="shared" si="18"/>
        <v>0</v>
      </c>
      <c r="I76" s="5"/>
      <c r="J76" s="6">
        <f t="shared" si="19"/>
        <v>0</v>
      </c>
      <c r="K76" s="5"/>
      <c r="L76" s="6" t="e">
        <f t="shared" si="20"/>
        <v>#DIV/0!</v>
      </c>
      <c r="M76" s="6" t="e">
        <f t="shared" si="21"/>
        <v>#DIV/0!</v>
      </c>
    </row>
    <row r="77" spans="1:13" s="2" customFormat="1" ht="15">
      <c r="A77" s="5"/>
      <c r="B77" s="5"/>
      <c r="D77" s="5"/>
      <c r="E77" s="6">
        <f t="shared" si="22"/>
        <v>0</v>
      </c>
      <c r="G77" s="5"/>
      <c r="H77" s="6">
        <f t="shared" si="18"/>
        <v>0</v>
      </c>
      <c r="I77" s="5"/>
      <c r="J77" s="6">
        <f t="shared" si="19"/>
        <v>0</v>
      </c>
      <c r="K77" s="5"/>
      <c r="L77" s="6" t="e">
        <f t="shared" si="20"/>
        <v>#DIV/0!</v>
      </c>
      <c r="M77" s="6" t="e">
        <f t="shared" si="21"/>
        <v>#DIV/0!</v>
      </c>
    </row>
    <row r="78" spans="1:13" s="2" customFormat="1" ht="15">
      <c r="A78" s="5"/>
      <c r="B78" s="5"/>
      <c r="D78" s="5"/>
      <c r="E78" s="6">
        <f t="shared" si="22"/>
        <v>0</v>
      </c>
      <c r="G78" s="5"/>
      <c r="H78" s="6">
        <f t="shared" si="18"/>
        <v>0</v>
      </c>
      <c r="I78" s="5"/>
      <c r="J78" s="6">
        <f t="shared" si="19"/>
        <v>0</v>
      </c>
      <c r="K78" s="5"/>
      <c r="L78" s="6" t="e">
        <f t="shared" si="20"/>
        <v>#DIV/0!</v>
      </c>
      <c r="M78" s="6" t="e">
        <f t="shared" si="21"/>
        <v>#DIV/0!</v>
      </c>
    </row>
    <row r="79" spans="1:13" s="2" customFormat="1" ht="15">
      <c r="A79" s="5"/>
      <c r="B79" s="5"/>
      <c r="D79" s="5"/>
      <c r="E79" s="6">
        <f t="shared" si="22"/>
        <v>0</v>
      </c>
      <c r="G79" s="5"/>
      <c r="H79" s="6">
        <f aca="true" t="shared" si="23" ref="H79:H93">B79*(F79*G79)</f>
        <v>0</v>
      </c>
      <c r="I79" s="5"/>
      <c r="J79" s="6">
        <f aca="true" t="shared" si="24" ref="J79:J93">(H79*I79)</f>
        <v>0</v>
      </c>
      <c r="K79" s="5"/>
      <c r="L79" s="6" t="e">
        <f aca="true" t="shared" si="25" ref="L79:L93">(B79*K79+E79+H79+J79)/B79</f>
        <v>#DIV/0!</v>
      </c>
      <c r="M79" s="6" t="e">
        <f aca="true" t="shared" si="26" ref="M79:M93">L79*B79</f>
        <v>#DIV/0!</v>
      </c>
    </row>
    <row r="80" spans="1:13" s="2" customFormat="1" ht="15">
      <c r="A80" s="5"/>
      <c r="B80" s="5"/>
      <c r="D80" s="5"/>
      <c r="E80" s="6">
        <f t="shared" si="22"/>
        <v>0</v>
      </c>
      <c r="G80" s="5"/>
      <c r="H80" s="6">
        <f t="shared" si="23"/>
        <v>0</v>
      </c>
      <c r="I80" s="5"/>
      <c r="J80" s="6">
        <f t="shared" si="24"/>
        <v>0</v>
      </c>
      <c r="K80" s="5"/>
      <c r="L80" s="6" t="e">
        <f t="shared" si="25"/>
        <v>#DIV/0!</v>
      </c>
      <c r="M80" s="6" t="e">
        <f t="shared" si="26"/>
        <v>#DIV/0!</v>
      </c>
    </row>
    <row r="81" spans="1:13" s="2" customFormat="1" ht="15">
      <c r="A81" s="5"/>
      <c r="B81" s="5"/>
      <c r="D81" s="5"/>
      <c r="E81" s="6">
        <f t="shared" si="22"/>
        <v>0</v>
      </c>
      <c r="G81" s="5"/>
      <c r="H81" s="6">
        <f t="shared" si="23"/>
        <v>0</v>
      </c>
      <c r="I81" s="5"/>
      <c r="J81" s="6">
        <f t="shared" si="24"/>
        <v>0</v>
      </c>
      <c r="K81" s="5"/>
      <c r="L81" s="6" t="e">
        <f t="shared" si="25"/>
        <v>#DIV/0!</v>
      </c>
      <c r="M81" s="6" t="e">
        <f t="shared" si="26"/>
        <v>#DIV/0!</v>
      </c>
    </row>
    <row r="82" spans="1:13" s="2" customFormat="1" ht="15">
      <c r="A82" s="5"/>
      <c r="B82" s="5"/>
      <c r="D82" s="5"/>
      <c r="E82" s="6">
        <f t="shared" si="22"/>
        <v>0</v>
      </c>
      <c r="G82" s="5"/>
      <c r="H82" s="6">
        <f t="shared" si="23"/>
        <v>0</v>
      </c>
      <c r="I82" s="5"/>
      <c r="J82" s="6">
        <f t="shared" si="24"/>
        <v>0</v>
      </c>
      <c r="K82" s="5"/>
      <c r="L82" s="6" t="e">
        <f t="shared" si="25"/>
        <v>#DIV/0!</v>
      </c>
      <c r="M82" s="6" t="e">
        <f t="shared" si="26"/>
        <v>#DIV/0!</v>
      </c>
    </row>
    <row r="83" spans="1:13" s="2" customFormat="1" ht="15">
      <c r="A83" s="5"/>
      <c r="B83" s="5"/>
      <c r="D83" s="5"/>
      <c r="E83" s="6">
        <f t="shared" si="22"/>
        <v>0</v>
      </c>
      <c r="G83" s="5"/>
      <c r="H83" s="6">
        <f t="shared" si="23"/>
        <v>0</v>
      </c>
      <c r="I83" s="5"/>
      <c r="J83" s="6">
        <f t="shared" si="24"/>
        <v>0</v>
      </c>
      <c r="K83" s="5"/>
      <c r="L83" s="6" t="e">
        <f t="shared" si="25"/>
        <v>#DIV/0!</v>
      </c>
      <c r="M83" s="6" t="e">
        <f t="shared" si="26"/>
        <v>#DIV/0!</v>
      </c>
    </row>
    <row r="84" spans="1:13" s="2" customFormat="1" ht="15">
      <c r="A84" s="5"/>
      <c r="B84" s="5"/>
      <c r="D84" s="5"/>
      <c r="E84" s="6">
        <f t="shared" si="22"/>
        <v>0</v>
      </c>
      <c r="G84" s="5"/>
      <c r="H84" s="6">
        <f t="shared" si="23"/>
        <v>0</v>
      </c>
      <c r="I84" s="5"/>
      <c r="J84" s="6">
        <f t="shared" si="24"/>
        <v>0</v>
      </c>
      <c r="K84" s="5"/>
      <c r="L84" s="6" t="e">
        <f t="shared" si="25"/>
        <v>#DIV/0!</v>
      </c>
      <c r="M84" s="6" t="e">
        <f t="shared" si="26"/>
        <v>#DIV/0!</v>
      </c>
    </row>
    <row r="85" spans="1:13" s="2" customFormat="1" ht="15">
      <c r="A85" s="5"/>
      <c r="B85" s="5"/>
      <c r="D85" s="5"/>
      <c r="E85" s="6">
        <f t="shared" si="22"/>
        <v>0</v>
      </c>
      <c r="G85" s="5"/>
      <c r="H85" s="6">
        <f t="shared" si="23"/>
        <v>0</v>
      </c>
      <c r="I85" s="5"/>
      <c r="J85" s="6">
        <f t="shared" si="24"/>
        <v>0</v>
      </c>
      <c r="K85" s="5"/>
      <c r="L85" s="6" t="e">
        <f t="shared" si="25"/>
        <v>#DIV/0!</v>
      </c>
      <c r="M85" s="6" t="e">
        <f t="shared" si="26"/>
        <v>#DIV/0!</v>
      </c>
    </row>
    <row r="86" spans="1:13" s="2" customFormat="1" ht="15">
      <c r="A86" s="5"/>
      <c r="B86" s="5"/>
      <c r="D86" s="5"/>
      <c r="E86" s="6">
        <f t="shared" si="22"/>
        <v>0</v>
      </c>
      <c r="G86" s="5"/>
      <c r="H86" s="6">
        <f t="shared" si="23"/>
        <v>0</v>
      </c>
      <c r="I86" s="5"/>
      <c r="J86" s="6">
        <f t="shared" si="24"/>
        <v>0</v>
      </c>
      <c r="K86" s="5"/>
      <c r="L86" s="6" t="e">
        <f t="shared" si="25"/>
        <v>#DIV/0!</v>
      </c>
      <c r="M86" s="6" t="e">
        <f t="shared" si="26"/>
        <v>#DIV/0!</v>
      </c>
    </row>
    <row r="87" spans="1:13" s="2" customFormat="1" ht="15">
      <c r="A87" s="5"/>
      <c r="B87" s="5"/>
      <c r="D87" s="5"/>
      <c r="E87" s="6">
        <f t="shared" si="22"/>
        <v>0</v>
      </c>
      <c r="G87" s="5"/>
      <c r="H87" s="6">
        <f t="shared" si="23"/>
        <v>0</v>
      </c>
      <c r="I87" s="5"/>
      <c r="J87" s="6">
        <f t="shared" si="24"/>
        <v>0</v>
      </c>
      <c r="K87" s="5"/>
      <c r="L87" s="6" t="e">
        <f t="shared" si="25"/>
        <v>#DIV/0!</v>
      </c>
      <c r="M87" s="6" t="e">
        <f t="shared" si="26"/>
        <v>#DIV/0!</v>
      </c>
    </row>
    <row r="88" spans="1:13" s="2" customFormat="1" ht="15">
      <c r="A88" s="5"/>
      <c r="B88" s="5"/>
      <c r="D88" s="5"/>
      <c r="E88" s="6">
        <f t="shared" si="22"/>
        <v>0</v>
      </c>
      <c r="G88" s="5"/>
      <c r="H88" s="6">
        <f t="shared" si="23"/>
        <v>0</v>
      </c>
      <c r="I88" s="5"/>
      <c r="J88" s="6">
        <f t="shared" si="24"/>
        <v>0</v>
      </c>
      <c r="K88" s="5"/>
      <c r="L88" s="6" t="e">
        <f t="shared" si="25"/>
        <v>#DIV/0!</v>
      </c>
      <c r="M88" s="6" t="e">
        <f t="shared" si="26"/>
        <v>#DIV/0!</v>
      </c>
    </row>
    <row r="89" spans="1:13" s="2" customFormat="1" ht="15">
      <c r="A89" s="5"/>
      <c r="B89" s="5"/>
      <c r="D89" s="5"/>
      <c r="E89" s="6">
        <f t="shared" si="22"/>
        <v>0</v>
      </c>
      <c r="G89" s="5"/>
      <c r="H89" s="6">
        <f t="shared" si="23"/>
        <v>0</v>
      </c>
      <c r="I89" s="5"/>
      <c r="J89" s="6">
        <f t="shared" si="24"/>
        <v>0</v>
      </c>
      <c r="K89" s="5"/>
      <c r="L89" s="6" t="e">
        <f t="shared" si="25"/>
        <v>#DIV/0!</v>
      </c>
      <c r="M89" s="6" t="e">
        <f t="shared" si="26"/>
        <v>#DIV/0!</v>
      </c>
    </row>
    <row r="90" spans="1:13" s="2" customFormat="1" ht="15">
      <c r="A90" s="5"/>
      <c r="B90" s="5"/>
      <c r="D90" s="5"/>
      <c r="E90" s="6">
        <f t="shared" si="22"/>
        <v>0</v>
      </c>
      <c r="G90" s="5"/>
      <c r="H90" s="6">
        <f t="shared" si="23"/>
        <v>0</v>
      </c>
      <c r="I90" s="5"/>
      <c r="J90" s="6">
        <f t="shared" si="24"/>
        <v>0</v>
      </c>
      <c r="K90" s="5"/>
      <c r="L90" s="6" t="e">
        <f t="shared" si="25"/>
        <v>#DIV/0!</v>
      </c>
      <c r="M90" s="6" t="e">
        <f t="shared" si="26"/>
        <v>#DIV/0!</v>
      </c>
    </row>
    <row r="91" spans="1:13" s="2" customFormat="1" ht="15">
      <c r="A91" s="5"/>
      <c r="B91" s="5"/>
      <c r="D91" s="5"/>
      <c r="E91" s="6">
        <f t="shared" si="22"/>
        <v>0</v>
      </c>
      <c r="G91" s="5"/>
      <c r="H91" s="6">
        <f t="shared" si="23"/>
        <v>0</v>
      </c>
      <c r="I91" s="5"/>
      <c r="J91" s="6">
        <f t="shared" si="24"/>
        <v>0</v>
      </c>
      <c r="K91" s="5"/>
      <c r="L91" s="6" t="e">
        <f t="shared" si="25"/>
        <v>#DIV/0!</v>
      </c>
      <c r="M91" s="6" t="e">
        <f t="shared" si="26"/>
        <v>#DIV/0!</v>
      </c>
    </row>
    <row r="92" spans="1:13" s="2" customFormat="1" ht="15">
      <c r="A92" s="5"/>
      <c r="B92" s="5"/>
      <c r="D92" s="5"/>
      <c r="E92" s="6">
        <f t="shared" si="22"/>
        <v>0</v>
      </c>
      <c r="G92" s="5"/>
      <c r="H92" s="6">
        <f t="shared" si="23"/>
        <v>0</v>
      </c>
      <c r="I92" s="5"/>
      <c r="J92" s="6">
        <f t="shared" si="24"/>
        <v>0</v>
      </c>
      <c r="K92" s="5"/>
      <c r="L92" s="6" t="e">
        <f t="shared" si="25"/>
        <v>#DIV/0!</v>
      </c>
      <c r="M92" s="6" t="e">
        <f t="shared" si="26"/>
        <v>#DIV/0!</v>
      </c>
    </row>
    <row r="93" spans="1:13" s="2" customFormat="1" ht="15">
      <c r="A93" s="5"/>
      <c r="B93" s="5"/>
      <c r="D93" s="5"/>
      <c r="E93" s="6">
        <f t="shared" si="22"/>
        <v>0</v>
      </c>
      <c r="G93" s="5"/>
      <c r="H93" s="6">
        <f t="shared" si="23"/>
        <v>0</v>
      </c>
      <c r="I93" s="5"/>
      <c r="J93" s="6">
        <f t="shared" si="24"/>
        <v>0</v>
      </c>
      <c r="K93" s="5"/>
      <c r="L93" s="6" t="e">
        <f t="shared" si="25"/>
        <v>#DIV/0!</v>
      </c>
      <c r="M93" s="6" t="e">
        <f t="shared" si="26"/>
        <v>#DIV/0!</v>
      </c>
    </row>
    <row r="94" ht="15">
      <c r="G94" s="5"/>
    </row>
    <row r="95" ht="15">
      <c r="G95" s="5"/>
    </row>
    <row r="96" ht="15">
      <c r="G96" s="5"/>
    </row>
    <row r="97" ht="15">
      <c r="G97" s="5"/>
    </row>
    <row r="98" ht="15">
      <c r="G98" s="5"/>
    </row>
    <row r="99" ht="15">
      <c r="G99" s="5"/>
    </row>
    <row r="100" ht="15">
      <c r="G100" s="5"/>
    </row>
    <row r="101" ht="15">
      <c r="G101" s="5"/>
    </row>
    <row r="102" ht="15">
      <c r="G102" s="5"/>
    </row>
    <row r="103" ht="15">
      <c r="G103" s="5"/>
    </row>
    <row r="104" ht="15">
      <c r="G104" s="5"/>
    </row>
    <row r="105" ht="15">
      <c r="G105" s="5"/>
    </row>
    <row r="106" ht="15">
      <c r="G106" s="5"/>
    </row>
    <row r="107" ht="15">
      <c r="G107" s="5"/>
    </row>
    <row r="108" ht="15">
      <c r="G108" s="5"/>
    </row>
    <row r="109" ht="15">
      <c r="G109" s="5"/>
    </row>
    <row r="110" ht="15">
      <c r="G110" s="5"/>
    </row>
    <row r="111" ht="15">
      <c r="G111" s="5"/>
    </row>
    <row r="112" ht="15">
      <c r="G112" s="5"/>
    </row>
    <row r="113" ht="15">
      <c r="G113" s="5"/>
    </row>
    <row r="114" ht="15">
      <c r="G114" s="5"/>
    </row>
    <row r="115" ht="15">
      <c r="G115" s="5"/>
    </row>
    <row r="116" ht="15">
      <c r="G116" s="5"/>
    </row>
    <row r="117" ht="15">
      <c r="G117" s="5"/>
    </row>
    <row r="118" ht="15">
      <c r="G118" s="5"/>
    </row>
    <row r="119" ht="15">
      <c r="G119" s="5"/>
    </row>
    <row r="120" ht="15">
      <c r="G120" s="5"/>
    </row>
    <row r="121" ht="15">
      <c r="G121" s="5"/>
    </row>
    <row r="122" ht="15">
      <c r="G122" s="5"/>
    </row>
    <row r="123" ht="15">
      <c r="G123" s="5"/>
    </row>
    <row r="124" ht="15">
      <c r="G124" s="5"/>
    </row>
    <row r="125" ht="15">
      <c r="G125" s="5"/>
    </row>
    <row r="126" ht="15">
      <c r="G126" s="5"/>
    </row>
    <row r="127" ht="15">
      <c r="G127" s="5"/>
    </row>
    <row r="128" ht="15">
      <c r="G128" s="5"/>
    </row>
    <row r="129" ht="15">
      <c r="G129" s="5"/>
    </row>
    <row r="130" ht="15">
      <c r="G130" s="5"/>
    </row>
    <row r="131" ht="15">
      <c r="G131" s="5"/>
    </row>
    <row r="132" ht="15">
      <c r="G132" s="5"/>
    </row>
    <row r="133" ht="15">
      <c r="G133" s="5"/>
    </row>
    <row r="134" ht="15">
      <c r="G134" s="5"/>
    </row>
    <row r="135" ht="15">
      <c r="G135" s="5"/>
    </row>
    <row r="136" ht="15">
      <c r="G136" s="5"/>
    </row>
    <row r="137" ht="15">
      <c r="G137" s="5"/>
    </row>
    <row r="138" ht="15">
      <c r="G138" s="5"/>
    </row>
    <row r="139" ht="15">
      <c r="G139" s="5"/>
    </row>
    <row r="140" ht="15">
      <c r="G140" s="5"/>
    </row>
    <row r="141" ht="15">
      <c r="G141" s="5"/>
    </row>
    <row r="142" ht="15">
      <c r="G142" s="5"/>
    </row>
    <row r="143" ht="15">
      <c r="G143" s="5"/>
    </row>
    <row r="144" ht="15">
      <c r="G144" s="5"/>
    </row>
    <row r="145" ht="15">
      <c r="G145" s="5"/>
    </row>
    <row r="146" ht="15">
      <c r="G146" s="5"/>
    </row>
    <row r="147" ht="15">
      <c r="G147" s="5"/>
    </row>
    <row r="148" ht="15">
      <c r="G148" s="5"/>
    </row>
    <row r="149" ht="15">
      <c r="G149" s="5"/>
    </row>
    <row r="150" ht="15">
      <c r="G150" s="5"/>
    </row>
    <row r="151" ht="15">
      <c r="G151" s="5"/>
    </row>
    <row r="152" ht="15">
      <c r="G152" s="5"/>
    </row>
    <row r="153" ht="15">
      <c r="G153" s="5"/>
    </row>
    <row r="154" ht="15">
      <c r="G154" s="5"/>
    </row>
    <row r="155" ht="15">
      <c r="G155" s="5"/>
    </row>
    <row r="156" ht="15">
      <c r="G156" s="5"/>
    </row>
    <row r="157" ht="15">
      <c r="G157" s="5"/>
    </row>
    <row r="158" ht="15">
      <c r="G158" s="5"/>
    </row>
    <row r="159" ht="15">
      <c r="G159" s="5"/>
    </row>
    <row r="160" ht="15">
      <c r="G160" s="5"/>
    </row>
    <row r="161" ht="15">
      <c r="G161" s="5"/>
    </row>
    <row r="162" ht="15">
      <c r="G162" s="5"/>
    </row>
    <row r="163" ht="15">
      <c r="G163" s="5"/>
    </row>
    <row r="164" ht="15">
      <c r="G164" s="5"/>
    </row>
    <row r="165" ht="15">
      <c r="G165" s="5"/>
    </row>
    <row r="166" ht="15">
      <c r="G166" s="5"/>
    </row>
    <row r="167" ht="15">
      <c r="G167" s="5"/>
    </row>
    <row r="168" ht="15">
      <c r="G168" s="5"/>
    </row>
    <row r="169" ht="15">
      <c r="G169" s="5"/>
    </row>
    <row r="170" ht="15">
      <c r="G170" s="5"/>
    </row>
    <row r="171" ht="15">
      <c r="G171" s="5"/>
    </row>
    <row r="172" ht="15">
      <c r="G172" s="5"/>
    </row>
    <row r="173" ht="15">
      <c r="G173" s="5"/>
    </row>
    <row r="174" ht="15">
      <c r="G174" s="5"/>
    </row>
    <row r="175" ht="15">
      <c r="G175" s="5"/>
    </row>
    <row r="176" ht="15">
      <c r="G176" s="5"/>
    </row>
    <row r="177" ht="15">
      <c r="G177" s="5"/>
    </row>
    <row r="178" ht="15">
      <c r="G178" s="5"/>
    </row>
    <row r="179" ht="15">
      <c r="G179" s="5"/>
    </row>
    <row r="180" ht="15">
      <c r="G180" s="5"/>
    </row>
    <row r="181" ht="15">
      <c r="G181" s="5"/>
    </row>
    <row r="182" ht="15">
      <c r="G182" s="5"/>
    </row>
    <row r="183" ht="15">
      <c r="G183" s="5"/>
    </row>
    <row r="184" ht="15">
      <c r="G184" s="5"/>
    </row>
    <row r="185" ht="15">
      <c r="G185" s="5"/>
    </row>
    <row r="186" ht="15">
      <c r="G186" s="5"/>
    </row>
    <row r="187" ht="15">
      <c r="G187" s="5"/>
    </row>
    <row r="188" ht="15">
      <c r="G188" s="5"/>
    </row>
    <row r="189" ht="15">
      <c r="G189" s="5"/>
    </row>
    <row r="190" ht="15">
      <c r="G190" s="5"/>
    </row>
    <row r="191" ht="15">
      <c r="G191" s="5"/>
    </row>
    <row r="192" ht="15">
      <c r="G192" s="5"/>
    </row>
    <row r="193" ht="15">
      <c r="G193" s="5"/>
    </row>
    <row r="194" ht="15">
      <c r="G194" s="5"/>
    </row>
    <row r="195" ht="15">
      <c r="G195" s="5"/>
    </row>
    <row r="196" ht="15">
      <c r="G196" s="5"/>
    </row>
    <row r="197" ht="15">
      <c r="G197" s="5"/>
    </row>
    <row r="198" ht="15">
      <c r="G198" s="5"/>
    </row>
    <row r="199" ht="15">
      <c r="G199" s="5"/>
    </row>
    <row r="200" ht="15">
      <c r="G200" s="5"/>
    </row>
    <row r="201" ht="15">
      <c r="G201" s="5"/>
    </row>
    <row r="202" ht="15">
      <c r="G202" s="5"/>
    </row>
    <row r="203" ht="15">
      <c r="G203" s="5"/>
    </row>
    <row r="204" ht="15">
      <c r="G204" s="5"/>
    </row>
    <row r="205" ht="15">
      <c r="G205" s="5"/>
    </row>
    <row r="206" ht="15">
      <c r="G206" s="5"/>
    </row>
    <row r="207" ht="15">
      <c r="G207" s="5"/>
    </row>
    <row r="208" ht="15">
      <c r="G208" s="5"/>
    </row>
    <row r="209" ht="15">
      <c r="G209" s="5"/>
    </row>
    <row r="210" ht="15">
      <c r="G210" s="5"/>
    </row>
    <row r="211" ht="15">
      <c r="G211" s="5"/>
    </row>
    <row r="212" ht="15">
      <c r="G212" s="5"/>
    </row>
    <row r="213" ht="15">
      <c r="G213" s="5"/>
    </row>
    <row r="214" ht="15">
      <c r="G214" s="5"/>
    </row>
    <row r="215" ht="15">
      <c r="G215" s="5"/>
    </row>
    <row r="216" ht="15">
      <c r="G216" s="5"/>
    </row>
    <row r="217" ht="15">
      <c r="G217" s="5"/>
    </row>
    <row r="218" ht="15">
      <c r="G218" s="5"/>
    </row>
    <row r="219" ht="15">
      <c r="G219" s="5"/>
    </row>
    <row r="220" ht="15">
      <c r="G220" s="5"/>
    </row>
    <row r="221" ht="15">
      <c r="G221" s="5"/>
    </row>
    <row r="222" ht="15">
      <c r="G222" s="5"/>
    </row>
    <row r="223" ht="15">
      <c r="G223" s="5"/>
    </row>
    <row r="224" ht="15">
      <c r="G224" s="5"/>
    </row>
    <row r="225" ht="15">
      <c r="G225" s="5"/>
    </row>
    <row r="226" ht="15">
      <c r="G226" s="5"/>
    </row>
    <row r="227" ht="15">
      <c r="G227" s="5"/>
    </row>
    <row r="228" ht="15">
      <c r="G228" s="5"/>
    </row>
    <row r="229" ht="15">
      <c r="G229" s="5"/>
    </row>
    <row r="230" ht="15">
      <c r="G230" s="5"/>
    </row>
    <row r="231" ht="15">
      <c r="G231" s="5"/>
    </row>
    <row r="232" ht="15">
      <c r="G232" s="5"/>
    </row>
    <row r="233" ht="15">
      <c r="G233" s="5"/>
    </row>
    <row r="234" ht="15">
      <c r="G234" s="5"/>
    </row>
    <row r="235" ht="15">
      <c r="G235" s="5"/>
    </row>
    <row r="236" ht="15">
      <c r="G236" s="5"/>
    </row>
    <row r="237" ht="15">
      <c r="G237" s="5"/>
    </row>
    <row r="238" ht="15">
      <c r="G238" s="5"/>
    </row>
    <row r="239" ht="15">
      <c r="G239" s="5"/>
    </row>
    <row r="240" ht="15">
      <c r="G240" s="5"/>
    </row>
    <row r="241" ht="15">
      <c r="G241" s="5"/>
    </row>
    <row r="242" ht="15">
      <c r="G242" s="5"/>
    </row>
    <row r="243" ht="15">
      <c r="G243" s="5"/>
    </row>
    <row r="244" ht="15">
      <c r="G244" s="5"/>
    </row>
    <row r="245" ht="15">
      <c r="G245" s="5"/>
    </row>
    <row r="246" ht="15">
      <c r="G246" s="5"/>
    </row>
    <row r="247" ht="15">
      <c r="G247" s="5"/>
    </row>
    <row r="248" ht="15">
      <c r="G248" s="5"/>
    </row>
    <row r="249" ht="15">
      <c r="G249" s="5"/>
    </row>
    <row r="250" ht="15">
      <c r="G250" s="5"/>
    </row>
    <row r="251" ht="15">
      <c r="G251" s="5"/>
    </row>
    <row r="252" ht="15">
      <c r="G252" s="5"/>
    </row>
    <row r="253" ht="15">
      <c r="G253" s="5"/>
    </row>
    <row r="254" ht="15">
      <c r="G254" s="5"/>
    </row>
    <row r="255" ht="15">
      <c r="G255" s="5"/>
    </row>
    <row r="256" ht="15">
      <c r="G256" s="5"/>
    </row>
    <row r="257" ht="15">
      <c r="G257" s="5"/>
    </row>
    <row r="258" ht="15">
      <c r="G258" s="5"/>
    </row>
    <row r="259" ht="15">
      <c r="G259" s="5"/>
    </row>
    <row r="260" ht="15">
      <c r="G260" s="5"/>
    </row>
    <row r="261" ht="15">
      <c r="G261" s="5"/>
    </row>
    <row r="262" ht="15">
      <c r="G262" s="5"/>
    </row>
    <row r="263" ht="15">
      <c r="G263" s="5"/>
    </row>
    <row r="264" ht="15">
      <c r="G264" s="5"/>
    </row>
    <row r="265" ht="15">
      <c r="G265" s="5"/>
    </row>
    <row r="266" ht="15">
      <c r="G266" s="5"/>
    </row>
    <row r="267" ht="15">
      <c r="G267" s="5"/>
    </row>
    <row r="268" ht="15">
      <c r="G268" s="5"/>
    </row>
    <row r="269" ht="15">
      <c r="G269" s="5"/>
    </row>
    <row r="270" ht="15">
      <c r="G270" s="5"/>
    </row>
    <row r="271" ht="15">
      <c r="G271" s="5"/>
    </row>
    <row r="272" ht="15">
      <c r="G272" s="5"/>
    </row>
    <row r="273" ht="15">
      <c r="G273" s="5"/>
    </row>
    <row r="274" ht="15">
      <c r="G274" s="5"/>
    </row>
    <row r="275" ht="15">
      <c r="G275" s="5"/>
    </row>
    <row r="276" ht="15">
      <c r="G276" s="5"/>
    </row>
    <row r="277" ht="15">
      <c r="G277" s="5"/>
    </row>
    <row r="278" ht="15">
      <c r="G278" s="5"/>
    </row>
    <row r="279" ht="15">
      <c r="G279" s="5"/>
    </row>
    <row r="280" ht="15">
      <c r="G280" s="5"/>
    </row>
    <row r="281" ht="15">
      <c r="G281" s="5"/>
    </row>
    <row r="282" ht="15">
      <c r="G282" s="5"/>
    </row>
    <row r="283" ht="15">
      <c r="G283" s="5"/>
    </row>
    <row r="284" ht="15">
      <c r="G284" s="5"/>
    </row>
    <row r="285" ht="15">
      <c r="G285" s="5"/>
    </row>
    <row r="286" ht="15">
      <c r="G286" s="5"/>
    </row>
    <row r="287" ht="15">
      <c r="G287" s="5"/>
    </row>
    <row r="288" ht="15">
      <c r="G288" s="5"/>
    </row>
    <row r="289" ht="15">
      <c r="G289" s="5"/>
    </row>
    <row r="290" ht="15">
      <c r="G290" s="5"/>
    </row>
    <row r="291" ht="15">
      <c r="G291" s="5"/>
    </row>
    <row r="292" ht="15">
      <c r="G292" s="5"/>
    </row>
    <row r="293" ht="15">
      <c r="G293" s="5"/>
    </row>
    <row r="294" ht="15">
      <c r="G294" s="5"/>
    </row>
    <row r="295" ht="15">
      <c r="G295" s="5"/>
    </row>
    <row r="296" ht="15">
      <c r="G296" s="5"/>
    </row>
    <row r="297" ht="15">
      <c r="G297" s="5"/>
    </row>
    <row r="298" ht="15">
      <c r="G298" s="5"/>
    </row>
    <row r="299" ht="15">
      <c r="G299" s="5"/>
    </row>
    <row r="300" ht="15">
      <c r="G300" s="5"/>
    </row>
    <row r="301" ht="15">
      <c r="G301" s="5"/>
    </row>
    <row r="302" ht="15">
      <c r="G302" s="5"/>
    </row>
    <row r="303" ht="15">
      <c r="G303" s="5"/>
    </row>
    <row r="304" ht="15">
      <c r="G304" s="5"/>
    </row>
    <row r="305" ht="15">
      <c r="G305" s="5"/>
    </row>
    <row r="306" ht="15">
      <c r="G306" s="5"/>
    </row>
    <row r="307" ht="15">
      <c r="G307" s="5"/>
    </row>
    <row r="308" ht="15">
      <c r="G308" s="5"/>
    </row>
    <row r="309" ht="15">
      <c r="G309" s="5"/>
    </row>
    <row r="310" ht="15">
      <c r="G310" s="5"/>
    </row>
    <row r="311" ht="15">
      <c r="G311" s="5"/>
    </row>
    <row r="312" ht="15">
      <c r="G312" s="5"/>
    </row>
    <row r="313" ht="15">
      <c r="G313" s="5"/>
    </row>
    <row r="314" ht="15">
      <c r="G314" s="5"/>
    </row>
    <row r="315" ht="15">
      <c r="G315" s="5"/>
    </row>
    <row r="316" ht="15">
      <c r="G316" s="5"/>
    </row>
    <row r="317" ht="15">
      <c r="G317" s="5"/>
    </row>
    <row r="318" ht="15">
      <c r="G318" s="5"/>
    </row>
    <row r="319" ht="15">
      <c r="G319" s="5"/>
    </row>
    <row r="320" ht="15">
      <c r="G320" s="5"/>
    </row>
    <row r="321" ht="15">
      <c r="G321" s="5"/>
    </row>
    <row r="322" ht="15">
      <c r="G322" s="5"/>
    </row>
    <row r="323" ht="15">
      <c r="G323" s="5"/>
    </row>
    <row r="324" ht="15">
      <c r="G324" s="5"/>
    </row>
    <row r="325" ht="15">
      <c r="G325" s="5"/>
    </row>
    <row r="326" ht="15">
      <c r="G326" s="5"/>
    </row>
    <row r="327" ht="15">
      <c r="G327" s="5"/>
    </row>
    <row r="328" ht="15">
      <c r="G328" s="5"/>
    </row>
    <row r="329" ht="15">
      <c r="G329" s="5"/>
    </row>
    <row r="330" ht="15">
      <c r="G330" s="5"/>
    </row>
    <row r="331" ht="15">
      <c r="G331" s="5"/>
    </row>
    <row r="332" ht="15">
      <c r="G332" s="5"/>
    </row>
    <row r="333" ht="15">
      <c r="G333" s="5"/>
    </row>
    <row r="334" ht="15">
      <c r="G334" s="5"/>
    </row>
    <row r="335" ht="15">
      <c r="G335" s="5"/>
    </row>
    <row r="336" ht="15">
      <c r="G336" s="5"/>
    </row>
    <row r="337" ht="15">
      <c r="G337" s="5"/>
    </row>
    <row r="338" ht="15">
      <c r="G338" s="5"/>
    </row>
    <row r="339" ht="15">
      <c r="G339" s="5"/>
    </row>
    <row r="340" ht="15">
      <c r="G340" s="5"/>
    </row>
    <row r="341" ht="15">
      <c r="G341" s="5"/>
    </row>
    <row r="342" ht="15">
      <c r="G342" s="5"/>
    </row>
    <row r="343" ht="15">
      <c r="G343" s="5"/>
    </row>
    <row r="344" ht="15">
      <c r="G344" s="5"/>
    </row>
    <row r="345" ht="15">
      <c r="G345" s="5"/>
    </row>
    <row r="346" ht="15">
      <c r="G346" s="5"/>
    </row>
    <row r="347" ht="15">
      <c r="G347" s="5"/>
    </row>
    <row r="348" ht="15">
      <c r="G348" s="5"/>
    </row>
    <row r="349" ht="15">
      <c r="G349" s="5"/>
    </row>
    <row r="350" ht="15">
      <c r="G350" s="5"/>
    </row>
    <row r="351" ht="15">
      <c r="G351" s="5"/>
    </row>
    <row r="352" ht="15">
      <c r="G352" s="5"/>
    </row>
    <row r="353" ht="15">
      <c r="G353" s="5"/>
    </row>
    <row r="354" ht="15">
      <c r="G354" s="5"/>
    </row>
    <row r="355" ht="15">
      <c r="G355" s="5"/>
    </row>
    <row r="356" ht="15">
      <c r="G356" s="5"/>
    </row>
    <row r="357" ht="15">
      <c r="G357" s="5"/>
    </row>
    <row r="358" ht="15">
      <c r="G358" s="5"/>
    </row>
    <row r="359" ht="15">
      <c r="G359" s="5"/>
    </row>
    <row r="360" ht="15">
      <c r="G360" s="5"/>
    </row>
    <row r="361" ht="15">
      <c r="G361" s="5"/>
    </row>
    <row r="362" ht="15">
      <c r="G362" s="5"/>
    </row>
    <row r="363" ht="15">
      <c r="G363" s="5"/>
    </row>
    <row r="364" ht="15">
      <c r="G364" s="5"/>
    </row>
    <row r="365" ht="15">
      <c r="G365" s="5"/>
    </row>
    <row r="366" ht="15">
      <c r="G366" s="5"/>
    </row>
    <row r="367" ht="15">
      <c r="G367" s="5"/>
    </row>
    <row r="368" ht="15">
      <c r="G368" s="5"/>
    </row>
    <row r="369" ht="15">
      <c r="G369" s="5"/>
    </row>
    <row r="370" ht="15">
      <c r="G370" s="5"/>
    </row>
    <row r="371" ht="15">
      <c r="G371" s="5"/>
    </row>
    <row r="372" ht="15">
      <c r="G372" s="5"/>
    </row>
    <row r="373" ht="15">
      <c r="G373" s="5"/>
    </row>
    <row r="374" ht="15">
      <c r="G374" s="5"/>
    </row>
    <row r="375" ht="15">
      <c r="G375" s="5"/>
    </row>
    <row r="376" ht="15">
      <c r="G376" s="5"/>
    </row>
    <row r="377" ht="15">
      <c r="G377" s="5"/>
    </row>
    <row r="378" ht="15">
      <c r="G378" s="5"/>
    </row>
    <row r="379" ht="15">
      <c r="G379" s="5"/>
    </row>
    <row r="380" ht="15">
      <c r="G380" s="5"/>
    </row>
    <row r="381" ht="15">
      <c r="G381" s="5"/>
    </row>
    <row r="382" ht="15">
      <c r="G382" s="5"/>
    </row>
    <row r="383" ht="15">
      <c r="G383" s="5"/>
    </row>
    <row r="384" ht="15">
      <c r="G384" s="5"/>
    </row>
    <row r="385" ht="15">
      <c r="G385" s="5"/>
    </row>
    <row r="386" ht="15">
      <c r="G386" s="5"/>
    </row>
    <row r="387" ht="15">
      <c r="G387" s="5"/>
    </row>
    <row r="388" ht="15">
      <c r="G388" s="5"/>
    </row>
    <row r="389" ht="15">
      <c r="G389" s="5"/>
    </row>
    <row r="390" ht="15">
      <c r="G390" s="5"/>
    </row>
    <row r="391" ht="15">
      <c r="G391" s="5"/>
    </row>
    <row r="392" ht="15">
      <c r="G392" s="5"/>
    </row>
    <row r="393" ht="15">
      <c r="G393" s="5"/>
    </row>
    <row r="394" ht="15">
      <c r="G394" s="5"/>
    </row>
    <row r="395" ht="15">
      <c r="G395" s="5"/>
    </row>
    <row r="396" ht="15">
      <c r="G396" s="5"/>
    </row>
    <row r="397" ht="15">
      <c r="G397" s="5"/>
    </row>
    <row r="398" ht="15">
      <c r="G398" s="5"/>
    </row>
    <row r="399" ht="15">
      <c r="G399" s="5"/>
    </row>
    <row r="400" ht="15">
      <c r="G400" s="5"/>
    </row>
    <row r="401" ht="15">
      <c r="G401" s="5"/>
    </row>
    <row r="402" ht="15">
      <c r="G402" s="5"/>
    </row>
    <row r="403" ht="15">
      <c r="G403" s="5"/>
    </row>
    <row r="404" ht="15">
      <c r="G404" s="5"/>
    </row>
    <row r="405" ht="15">
      <c r="G405" s="5"/>
    </row>
    <row r="406" ht="15">
      <c r="G406" s="5"/>
    </row>
    <row r="407" ht="15">
      <c r="G407" s="5"/>
    </row>
    <row r="408" ht="15">
      <c r="G408" s="5"/>
    </row>
    <row r="409" ht="15">
      <c r="G409" s="5"/>
    </row>
    <row r="410" ht="15">
      <c r="G410" s="5"/>
    </row>
    <row r="411" ht="15">
      <c r="G411" s="5"/>
    </row>
    <row r="412" ht="15">
      <c r="G412" s="5"/>
    </row>
    <row r="413" ht="15">
      <c r="G413" s="5"/>
    </row>
    <row r="414" ht="15">
      <c r="G414" s="5"/>
    </row>
    <row r="415" ht="15">
      <c r="G415" s="5"/>
    </row>
    <row r="416" ht="15">
      <c r="G416" s="5"/>
    </row>
    <row r="417" ht="15">
      <c r="G417" s="5"/>
    </row>
    <row r="418" ht="15">
      <c r="G418" s="5"/>
    </row>
    <row r="419" ht="15">
      <c r="G419" s="5"/>
    </row>
    <row r="420" ht="15">
      <c r="G420" s="5"/>
    </row>
    <row r="421" ht="15">
      <c r="G421" s="5"/>
    </row>
    <row r="422" ht="15">
      <c r="G422" s="5"/>
    </row>
    <row r="423" ht="15">
      <c r="G423" s="5"/>
    </row>
    <row r="424" ht="15">
      <c r="G424" s="5"/>
    </row>
    <row r="425" ht="15">
      <c r="G425" s="5"/>
    </row>
    <row r="426" ht="15">
      <c r="G426" s="5"/>
    </row>
    <row r="427" ht="15">
      <c r="G427" s="5"/>
    </row>
    <row r="428" ht="15">
      <c r="G428" s="5"/>
    </row>
    <row r="429" ht="15">
      <c r="G429" s="5"/>
    </row>
    <row r="430" ht="15">
      <c r="G430" s="5"/>
    </row>
    <row r="431" ht="15">
      <c r="G431" s="5"/>
    </row>
    <row r="432" ht="15">
      <c r="G432" s="5"/>
    </row>
    <row r="433" ht="15">
      <c r="G433" s="5"/>
    </row>
    <row r="434" ht="15">
      <c r="G434" s="5"/>
    </row>
    <row r="435" ht="15">
      <c r="G435" s="5"/>
    </row>
    <row r="436" ht="15">
      <c r="G436" s="5"/>
    </row>
    <row r="437" ht="15">
      <c r="G437" s="5"/>
    </row>
    <row r="438" ht="15">
      <c r="G438" s="5"/>
    </row>
    <row r="439" ht="15">
      <c r="G439" s="5"/>
    </row>
    <row r="440" ht="15">
      <c r="G440" s="5"/>
    </row>
    <row r="441" ht="15">
      <c r="G441" s="5"/>
    </row>
    <row r="442" ht="15">
      <c r="G442" s="5"/>
    </row>
    <row r="443" ht="15">
      <c r="G443" s="5"/>
    </row>
    <row r="444" ht="15">
      <c r="G444" s="5"/>
    </row>
    <row r="445" ht="15">
      <c r="G445" s="5"/>
    </row>
    <row r="446" ht="15">
      <c r="G446" s="5"/>
    </row>
    <row r="447" ht="15">
      <c r="G447" s="5"/>
    </row>
    <row r="448" ht="15">
      <c r="G448" s="5"/>
    </row>
    <row r="449" ht="15">
      <c r="G449" s="5"/>
    </row>
    <row r="450" ht="15">
      <c r="G450" s="5"/>
    </row>
    <row r="451" ht="15">
      <c r="G451" s="5"/>
    </row>
    <row r="452" ht="15">
      <c r="G452" s="5"/>
    </row>
    <row r="453" ht="15">
      <c r="G453" s="5"/>
    </row>
    <row r="454" ht="15">
      <c r="G454" s="5"/>
    </row>
    <row r="455" ht="15">
      <c r="G455" s="5"/>
    </row>
    <row r="456" ht="15">
      <c r="G456" s="5"/>
    </row>
    <row r="457" ht="15">
      <c r="G457" s="5"/>
    </row>
    <row r="458" ht="15">
      <c r="G458" s="5"/>
    </row>
    <row r="459" ht="15">
      <c r="G459" s="5"/>
    </row>
    <row r="460" ht="15">
      <c r="G460" s="5"/>
    </row>
    <row r="461" ht="15">
      <c r="G461" s="5"/>
    </row>
    <row r="462" ht="15">
      <c r="G462" s="5"/>
    </row>
    <row r="463" ht="15">
      <c r="G463" s="5"/>
    </row>
    <row r="464" ht="15">
      <c r="G464" s="5"/>
    </row>
    <row r="465" ht="15">
      <c r="G465" s="5"/>
    </row>
    <row r="466" ht="15">
      <c r="G466" s="5"/>
    </row>
    <row r="467" ht="15">
      <c r="G467" s="5"/>
    </row>
    <row r="468" ht="15">
      <c r="G468" s="5"/>
    </row>
    <row r="469" ht="15">
      <c r="G469" s="5"/>
    </row>
    <row r="470" ht="15">
      <c r="G470" s="5"/>
    </row>
    <row r="471" ht="15">
      <c r="G471" s="5"/>
    </row>
    <row r="472" ht="15">
      <c r="G472" s="5"/>
    </row>
    <row r="473" ht="15">
      <c r="G473" s="5"/>
    </row>
    <row r="474" ht="15">
      <c r="G474" s="5"/>
    </row>
    <row r="475" ht="15">
      <c r="G475" s="5"/>
    </row>
    <row r="476" ht="15">
      <c r="G476" s="5"/>
    </row>
    <row r="477" ht="15">
      <c r="G477" s="5"/>
    </row>
    <row r="478" ht="15">
      <c r="G478" s="5"/>
    </row>
    <row r="479" ht="15">
      <c r="G479" s="5"/>
    </row>
    <row r="480" ht="15">
      <c r="G480" s="5"/>
    </row>
    <row r="481" ht="15">
      <c r="G481" s="5"/>
    </row>
    <row r="482" ht="15">
      <c r="G482" s="5"/>
    </row>
    <row r="483" ht="15">
      <c r="G483" s="5"/>
    </row>
    <row r="484" ht="15">
      <c r="G484" s="5"/>
    </row>
    <row r="485" ht="15">
      <c r="G485" s="5"/>
    </row>
    <row r="486" ht="15">
      <c r="G486" s="5"/>
    </row>
    <row r="487" ht="15">
      <c r="G487" s="5"/>
    </row>
    <row r="488" ht="15">
      <c r="G488" s="5"/>
    </row>
    <row r="489" ht="15">
      <c r="G489" s="5"/>
    </row>
    <row r="490" ht="15">
      <c r="G490" s="5"/>
    </row>
    <row r="491" ht="15">
      <c r="G491" s="5"/>
    </row>
    <row r="492" ht="15">
      <c r="G492" s="5"/>
    </row>
    <row r="493" ht="15">
      <c r="G493" s="5"/>
    </row>
    <row r="494" ht="15">
      <c r="G494" s="5"/>
    </row>
    <row r="495" ht="15">
      <c r="G495" s="5"/>
    </row>
    <row r="496" ht="15">
      <c r="G496" s="5"/>
    </row>
    <row r="497" ht="15">
      <c r="G497" s="5"/>
    </row>
    <row r="498" ht="15">
      <c r="G498" s="5"/>
    </row>
    <row r="499" ht="15">
      <c r="G499" s="5"/>
    </row>
    <row r="500" ht="15">
      <c r="G500" s="5"/>
    </row>
    <row r="501" ht="15">
      <c r="G501" s="5"/>
    </row>
    <row r="502" ht="15">
      <c r="G502" s="5"/>
    </row>
    <row r="503" ht="15">
      <c r="G503" s="5"/>
    </row>
    <row r="504" ht="15">
      <c r="G504" s="5"/>
    </row>
    <row r="505" ht="15">
      <c r="G505" s="5"/>
    </row>
    <row r="506" ht="15">
      <c r="G506" s="5"/>
    </row>
    <row r="507" ht="15">
      <c r="G507" s="5"/>
    </row>
    <row r="508" ht="15">
      <c r="G508" s="5"/>
    </row>
    <row r="509" ht="15">
      <c r="G509" s="5"/>
    </row>
    <row r="510" ht="15">
      <c r="G510" s="5"/>
    </row>
    <row r="511" ht="15">
      <c r="G511" s="5"/>
    </row>
    <row r="512" ht="15">
      <c r="G512" s="5"/>
    </row>
    <row r="513" ht="15">
      <c r="G513" s="5"/>
    </row>
    <row r="514" ht="15">
      <c r="G514" s="5"/>
    </row>
    <row r="515" ht="15">
      <c r="G515" s="5"/>
    </row>
    <row r="516" ht="15">
      <c r="G516" s="5"/>
    </row>
    <row r="517" ht="15">
      <c r="G517" s="5"/>
    </row>
    <row r="518" ht="15">
      <c r="G518" s="5"/>
    </row>
    <row r="519" ht="15">
      <c r="G519" s="5"/>
    </row>
    <row r="520" ht="15">
      <c r="G520" s="5"/>
    </row>
    <row r="521" ht="15">
      <c r="G521" s="5"/>
    </row>
    <row r="522" ht="15">
      <c r="G522" s="5"/>
    </row>
    <row r="523" ht="15">
      <c r="G523" s="5"/>
    </row>
    <row r="524" ht="15">
      <c r="G524" s="5"/>
    </row>
    <row r="525" ht="15">
      <c r="G525" s="5"/>
    </row>
    <row r="526" ht="15">
      <c r="G526" s="5"/>
    </row>
    <row r="527" ht="15">
      <c r="G527" s="5"/>
    </row>
    <row r="528" ht="15">
      <c r="G528" s="5"/>
    </row>
    <row r="529" ht="15">
      <c r="G529" s="5"/>
    </row>
    <row r="530" ht="15">
      <c r="G530" s="5"/>
    </row>
    <row r="531" ht="15">
      <c r="G531" s="5"/>
    </row>
    <row r="532" ht="15">
      <c r="G532" s="5"/>
    </row>
    <row r="533" ht="15">
      <c r="G533" s="5"/>
    </row>
    <row r="534" ht="15">
      <c r="G534" s="5"/>
    </row>
    <row r="535" ht="15">
      <c r="G535" s="5"/>
    </row>
    <row r="536" ht="15">
      <c r="G536" s="5"/>
    </row>
    <row r="537" ht="15">
      <c r="G537" s="5"/>
    </row>
    <row r="538" ht="15">
      <c r="G538" s="5"/>
    </row>
    <row r="539" ht="15">
      <c r="G539" s="5"/>
    </row>
    <row r="540" ht="15">
      <c r="G540" s="5"/>
    </row>
    <row r="541" ht="15">
      <c r="G541" s="5"/>
    </row>
    <row r="542" ht="15">
      <c r="G542" s="5"/>
    </row>
    <row r="543" ht="15">
      <c r="G543" s="5"/>
    </row>
    <row r="544" ht="15">
      <c r="G544" s="5"/>
    </row>
    <row r="545" ht="15">
      <c r="G545" s="5"/>
    </row>
    <row r="546" ht="15">
      <c r="G546" s="5"/>
    </row>
    <row r="547" ht="15">
      <c r="G547" s="5"/>
    </row>
    <row r="548" ht="15">
      <c r="G548" s="5"/>
    </row>
    <row r="549" ht="15">
      <c r="G549" s="5"/>
    </row>
    <row r="550" ht="15">
      <c r="G550" s="5"/>
    </row>
    <row r="551" ht="15">
      <c r="G551" s="5"/>
    </row>
    <row r="552" ht="15">
      <c r="G552" s="5"/>
    </row>
    <row r="553" ht="15">
      <c r="G553" s="5"/>
    </row>
    <row r="554" ht="15">
      <c r="G554" s="5"/>
    </row>
    <row r="555" ht="15">
      <c r="G555" s="5"/>
    </row>
    <row r="556" ht="15">
      <c r="G556" s="5"/>
    </row>
    <row r="557" ht="15">
      <c r="G557" s="5"/>
    </row>
    <row r="558" ht="15">
      <c r="G558" s="5"/>
    </row>
    <row r="559" ht="15">
      <c r="G559" s="5"/>
    </row>
    <row r="560" ht="15">
      <c r="G560" s="5"/>
    </row>
    <row r="561" ht="15">
      <c r="G561" s="5"/>
    </row>
    <row r="562" ht="15">
      <c r="G562" s="5"/>
    </row>
    <row r="563" ht="15">
      <c r="G563" s="5"/>
    </row>
    <row r="564" ht="15">
      <c r="G564" s="5"/>
    </row>
    <row r="565" ht="15">
      <c r="G565" s="5"/>
    </row>
    <row r="566" ht="15">
      <c r="G566" s="5"/>
    </row>
    <row r="567" ht="15">
      <c r="G567" s="5"/>
    </row>
    <row r="568" ht="15">
      <c r="G568" s="5"/>
    </row>
    <row r="569" ht="15">
      <c r="G569" s="5"/>
    </row>
    <row r="570" ht="15">
      <c r="G570" s="5"/>
    </row>
    <row r="571" ht="15">
      <c r="G571" s="5"/>
    </row>
    <row r="572" ht="15">
      <c r="G572" s="5"/>
    </row>
    <row r="573" ht="15">
      <c r="G573" s="5"/>
    </row>
    <row r="574" ht="15">
      <c r="G574" s="5"/>
    </row>
    <row r="575" ht="15">
      <c r="G575" s="5"/>
    </row>
    <row r="576" ht="15">
      <c r="G576" s="5"/>
    </row>
    <row r="577" ht="15">
      <c r="G577" s="5"/>
    </row>
    <row r="578" ht="15">
      <c r="G578" s="5"/>
    </row>
    <row r="579" ht="15">
      <c r="G579" s="5"/>
    </row>
    <row r="580" ht="15">
      <c r="G580" s="5"/>
    </row>
    <row r="581" ht="15">
      <c r="G581" s="5"/>
    </row>
    <row r="582" ht="15">
      <c r="G582" s="5"/>
    </row>
    <row r="583" ht="15">
      <c r="G583" s="5"/>
    </row>
    <row r="584" ht="15">
      <c r="G584" s="5"/>
    </row>
    <row r="585" ht="15">
      <c r="G585" s="5"/>
    </row>
    <row r="586" ht="15">
      <c r="G586" s="5"/>
    </row>
    <row r="587" ht="15">
      <c r="G587" s="5"/>
    </row>
    <row r="588" ht="15">
      <c r="G588" s="5"/>
    </row>
    <row r="589" ht="15">
      <c r="G589" s="5"/>
    </row>
    <row r="590" ht="15">
      <c r="G590" s="5"/>
    </row>
    <row r="591" ht="15">
      <c r="G591" s="5"/>
    </row>
    <row r="592" ht="15">
      <c r="G592" s="5"/>
    </row>
    <row r="593" ht="15">
      <c r="G593" s="5"/>
    </row>
    <row r="594" ht="15">
      <c r="G594" s="5"/>
    </row>
    <row r="595" ht="15">
      <c r="G595" s="5"/>
    </row>
    <row r="596" ht="15">
      <c r="G596" s="5"/>
    </row>
    <row r="597" ht="15">
      <c r="G597" s="5"/>
    </row>
    <row r="598" ht="15">
      <c r="G598" s="5"/>
    </row>
    <row r="599" ht="15">
      <c r="G599" s="5"/>
    </row>
    <row r="600" ht="15">
      <c r="G600" s="5"/>
    </row>
    <row r="601" ht="15">
      <c r="G601" s="5"/>
    </row>
    <row r="602" ht="15">
      <c r="G602" s="5"/>
    </row>
    <row r="603" ht="15">
      <c r="G603" s="5"/>
    </row>
    <row r="604" ht="15">
      <c r="G604" s="5"/>
    </row>
    <row r="605" ht="15">
      <c r="G605" s="5"/>
    </row>
    <row r="606" ht="15">
      <c r="G606" s="5"/>
    </row>
    <row r="607" ht="15">
      <c r="G607" s="5"/>
    </row>
    <row r="608" ht="15">
      <c r="G608" s="5"/>
    </row>
    <row r="609" ht="15">
      <c r="G609" s="5"/>
    </row>
    <row r="610" ht="15">
      <c r="G610" s="5"/>
    </row>
    <row r="611" ht="15">
      <c r="G611" s="5"/>
    </row>
    <row r="612" ht="15">
      <c r="G612" s="5"/>
    </row>
    <row r="613" ht="15">
      <c r="G613" s="5"/>
    </row>
    <row r="614" ht="15">
      <c r="G614" s="5"/>
    </row>
    <row r="615" ht="15">
      <c r="G615" s="5"/>
    </row>
    <row r="616" ht="15">
      <c r="G616" s="5"/>
    </row>
    <row r="617" ht="15">
      <c r="G617" s="5"/>
    </row>
    <row r="618" ht="15">
      <c r="G618" s="5"/>
    </row>
    <row r="619" ht="15">
      <c r="G619" s="5"/>
    </row>
    <row r="620" ht="15">
      <c r="G620" s="5"/>
    </row>
    <row r="621" ht="15">
      <c r="G621" s="5"/>
    </row>
    <row r="622" ht="15">
      <c r="G622" s="5"/>
    </row>
    <row r="623" ht="15">
      <c r="G623" s="5"/>
    </row>
    <row r="624" ht="15">
      <c r="G624" s="5"/>
    </row>
    <row r="625" ht="15">
      <c r="G625" s="5"/>
    </row>
    <row r="626" ht="15">
      <c r="G626" s="5"/>
    </row>
    <row r="627" ht="15">
      <c r="G627" s="5"/>
    </row>
    <row r="628" ht="15">
      <c r="G628" s="5"/>
    </row>
    <row r="629" ht="15">
      <c r="G629" s="5"/>
    </row>
    <row r="630" ht="15">
      <c r="G630" s="5"/>
    </row>
    <row r="631" ht="15">
      <c r="G631" s="5"/>
    </row>
    <row r="632" ht="15">
      <c r="G632" s="5"/>
    </row>
    <row r="633" ht="15">
      <c r="G633" s="5"/>
    </row>
    <row r="634" ht="15">
      <c r="G634" s="5"/>
    </row>
    <row r="635" ht="15">
      <c r="G635" s="5"/>
    </row>
    <row r="636" ht="15">
      <c r="G636" s="5"/>
    </row>
    <row r="637" ht="15">
      <c r="G637" s="5"/>
    </row>
    <row r="638" ht="15">
      <c r="G638" s="5"/>
    </row>
    <row r="639" ht="15">
      <c r="G639" s="5"/>
    </row>
    <row r="640" ht="15">
      <c r="G640" s="5"/>
    </row>
    <row r="641" ht="15">
      <c r="G641" s="5"/>
    </row>
    <row r="642" ht="15">
      <c r="G642" s="5"/>
    </row>
    <row r="643" ht="15">
      <c r="G643" s="5"/>
    </row>
    <row r="644" ht="15">
      <c r="G644" s="5"/>
    </row>
    <row r="645" ht="15">
      <c r="G645" s="5"/>
    </row>
    <row r="646" ht="15">
      <c r="G646" s="5"/>
    </row>
    <row r="647" ht="15">
      <c r="G647" s="5"/>
    </row>
    <row r="648" ht="15">
      <c r="G648" s="5"/>
    </row>
    <row r="649" ht="15">
      <c r="G649" s="5"/>
    </row>
    <row r="650" ht="15">
      <c r="G650" s="5"/>
    </row>
    <row r="651" ht="15">
      <c r="G651" s="5"/>
    </row>
    <row r="652" ht="15">
      <c r="G652" s="5"/>
    </row>
    <row r="653" ht="15">
      <c r="G653" s="5"/>
    </row>
    <row r="654" ht="15">
      <c r="G654" s="5"/>
    </row>
    <row r="655" ht="15">
      <c r="G655" s="5"/>
    </row>
    <row r="656" ht="15">
      <c r="G656" s="5"/>
    </row>
    <row r="657" ht="15">
      <c r="G657" s="5"/>
    </row>
    <row r="658" ht="15">
      <c r="G658" s="5"/>
    </row>
    <row r="659" ht="15">
      <c r="G659" s="5"/>
    </row>
    <row r="660" ht="15">
      <c r="G660" s="5"/>
    </row>
    <row r="661" ht="15">
      <c r="G661" s="5"/>
    </row>
    <row r="662" ht="15">
      <c r="G662" s="5"/>
    </row>
    <row r="663" ht="15">
      <c r="G663" s="5"/>
    </row>
    <row r="664" ht="15">
      <c r="G664" s="5"/>
    </row>
    <row r="665" ht="15">
      <c r="G665" s="5"/>
    </row>
    <row r="666" ht="15">
      <c r="G666" s="5"/>
    </row>
    <row r="667" ht="15">
      <c r="G667" s="5"/>
    </row>
    <row r="668" ht="15">
      <c r="G668" s="5"/>
    </row>
    <row r="669" ht="15">
      <c r="G669" s="5"/>
    </row>
    <row r="670" ht="15">
      <c r="G670" s="5"/>
    </row>
    <row r="671" ht="15">
      <c r="G671" s="5"/>
    </row>
    <row r="672" ht="15">
      <c r="G672" s="5"/>
    </row>
    <row r="673" ht="15">
      <c r="G673" s="5"/>
    </row>
    <row r="674" ht="15">
      <c r="G674" s="5"/>
    </row>
    <row r="675" ht="15">
      <c r="G675" s="5"/>
    </row>
    <row r="676" ht="15">
      <c r="G676" s="5"/>
    </row>
    <row r="677" ht="15">
      <c r="G677" s="5"/>
    </row>
    <row r="678" ht="15">
      <c r="G678" s="5"/>
    </row>
    <row r="679" ht="15">
      <c r="G679" s="5"/>
    </row>
    <row r="680" ht="15">
      <c r="G680" s="5"/>
    </row>
    <row r="681" ht="15">
      <c r="G681" s="5"/>
    </row>
    <row r="682" ht="15">
      <c r="G682" s="5"/>
    </row>
    <row r="683" ht="15">
      <c r="G683" s="5"/>
    </row>
    <row r="684" ht="15">
      <c r="G684" s="5"/>
    </row>
    <row r="685" ht="15">
      <c r="G685" s="5"/>
    </row>
    <row r="686" ht="15">
      <c r="G686" s="5"/>
    </row>
    <row r="687" ht="15">
      <c r="G687" s="5"/>
    </row>
    <row r="688" ht="15">
      <c r="G688" s="5"/>
    </row>
    <row r="689" ht="15">
      <c r="G689" s="5"/>
    </row>
    <row r="690" ht="15">
      <c r="G690" s="5"/>
    </row>
    <row r="691" ht="15">
      <c r="G691" s="5"/>
    </row>
    <row r="692" ht="15">
      <c r="G692" s="5"/>
    </row>
    <row r="693" ht="15">
      <c r="G693" s="5"/>
    </row>
    <row r="694" ht="15">
      <c r="G694" s="5"/>
    </row>
    <row r="695" ht="15">
      <c r="G695" s="5"/>
    </row>
    <row r="696" ht="15">
      <c r="G696" s="5"/>
    </row>
    <row r="697" ht="15">
      <c r="G697" s="5"/>
    </row>
    <row r="698" ht="15">
      <c r="G698" s="5"/>
    </row>
    <row r="699" ht="15">
      <c r="G699" s="5"/>
    </row>
    <row r="700" ht="15">
      <c r="G700" s="5"/>
    </row>
    <row r="701" ht="15">
      <c r="G701" s="5"/>
    </row>
    <row r="702" ht="15">
      <c r="G702" s="5"/>
    </row>
    <row r="703" ht="15">
      <c r="G703" s="5"/>
    </row>
    <row r="704" ht="15">
      <c r="G704" s="5"/>
    </row>
    <row r="705" ht="15">
      <c r="G705" s="5"/>
    </row>
    <row r="706" ht="15">
      <c r="G706" s="5"/>
    </row>
    <row r="707" ht="15">
      <c r="G707" s="5"/>
    </row>
    <row r="708" ht="15">
      <c r="G708" s="5"/>
    </row>
    <row r="709" ht="15">
      <c r="G709" s="5"/>
    </row>
    <row r="710" ht="15">
      <c r="G710" s="5"/>
    </row>
    <row r="711" ht="15">
      <c r="G711" s="5"/>
    </row>
    <row r="712" ht="15">
      <c r="G712" s="5"/>
    </row>
    <row r="713" ht="15">
      <c r="G713" s="5"/>
    </row>
    <row r="714" ht="15">
      <c r="G714" s="5"/>
    </row>
    <row r="715" ht="15">
      <c r="G715" s="5"/>
    </row>
    <row r="716" ht="15">
      <c r="G716" s="5"/>
    </row>
    <row r="717" ht="15">
      <c r="G717" s="5"/>
    </row>
    <row r="718" ht="15">
      <c r="G718" s="5"/>
    </row>
    <row r="719" ht="15">
      <c r="G719" s="5"/>
    </row>
    <row r="720" ht="15">
      <c r="G720" s="5"/>
    </row>
    <row r="721" ht="15">
      <c r="G721" s="5"/>
    </row>
    <row r="722" ht="15">
      <c r="G722" s="5"/>
    </row>
    <row r="723" ht="15">
      <c r="G723" s="5"/>
    </row>
    <row r="724" ht="15">
      <c r="G724" s="5"/>
    </row>
    <row r="725" ht="15">
      <c r="G725" s="5"/>
    </row>
    <row r="726" ht="15">
      <c r="G726" s="5"/>
    </row>
    <row r="727" ht="15">
      <c r="G727" s="5"/>
    </row>
    <row r="728" ht="15">
      <c r="G728" s="5"/>
    </row>
    <row r="729" ht="15">
      <c r="G729" s="5"/>
    </row>
    <row r="730" ht="15">
      <c r="G730" s="5"/>
    </row>
    <row r="731" ht="15">
      <c r="G731" s="5"/>
    </row>
    <row r="732" ht="15">
      <c r="G732" s="5"/>
    </row>
    <row r="733" ht="15">
      <c r="G733" s="5"/>
    </row>
    <row r="734" ht="15">
      <c r="G734" s="5"/>
    </row>
    <row r="735" ht="15">
      <c r="G735" s="5"/>
    </row>
    <row r="736" ht="15">
      <c r="G736" s="5"/>
    </row>
    <row r="737" ht="15">
      <c r="G737" s="5"/>
    </row>
    <row r="738" ht="15">
      <c r="G738" s="5"/>
    </row>
    <row r="739" ht="15">
      <c r="G739" s="5"/>
    </row>
    <row r="740" ht="15">
      <c r="G740" s="5"/>
    </row>
    <row r="741" ht="15">
      <c r="G741" s="5"/>
    </row>
    <row r="742" ht="15">
      <c r="G742" s="5"/>
    </row>
    <row r="743" ht="15">
      <c r="G743" s="5"/>
    </row>
    <row r="744" ht="15">
      <c r="G744" s="5"/>
    </row>
    <row r="745" ht="15">
      <c r="G745" s="5"/>
    </row>
    <row r="746" ht="15">
      <c r="G746" s="5"/>
    </row>
    <row r="747" ht="15">
      <c r="G747" s="5"/>
    </row>
    <row r="748" ht="15">
      <c r="G748" s="5"/>
    </row>
    <row r="749" ht="15">
      <c r="G749" s="5"/>
    </row>
    <row r="750" ht="15">
      <c r="G750" s="5"/>
    </row>
    <row r="751" ht="15">
      <c r="G751" s="5"/>
    </row>
    <row r="752" ht="15">
      <c r="G752" s="5"/>
    </row>
    <row r="753" ht="15">
      <c r="G753" s="5"/>
    </row>
    <row r="754" ht="15">
      <c r="G754" s="5"/>
    </row>
    <row r="755" ht="15">
      <c r="G755" s="5"/>
    </row>
    <row r="756" ht="15">
      <c r="G756" s="5"/>
    </row>
    <row r="757" ht="15">
      <c r="G757" s="5"/>
    </row>
    <row r="758" ht="15">
      <c r="G758" s="5"/>
    </row>
    <row r="759" ht="15">
      <c r="G759" s="5"/>
    </row>
    <row r="760" ht="15">
      <c r="G760" s="5"/>
    </row>
    <row r="761" ht="15">
      <c r="G761" s="5"/>
    </row>
    <row r="762" ht="15">
      <c r="G762" s="5"/>
    </row>
    <row r="763" ht="15">
      <c r="G763" s="5"/>
    </row>
    <row r="764" ht="15">
      <c r="G764" s="5"/>
    </row>
    <row r="765" ht="15">
      <c r="G765" s="5"/>
    </row>
    <row r="766" ht="15">
      <c r="G766" s="5"/>
    </row>
    <row r="767" ht="15">
      <c r="G767" s="5"/>
    </row>
    <row r="768" ht="15">
      <c r="G768" s="5"/>
    </row>
    <row r="769" ht="15">
      <c r="G769" s="5"/>
    </row>
    <row r="770" ht="15">
      <c r="G770" s="5"/>
    </row>
    <row r="771" ht="15">
      <c r="G771" s="5"/>
    </row>
    <row r="772" ht="15">
      <c r="G772" s="5"/>
    </row>
    <row r="773" ht="15">
      <c r="G773" s="5"/>
    </row>
    <row r="774" ht="15">
      <c r="G774" s="5"/>
    </row>
    <row r="775" ht="15">
      <c r="G775" s="5"/>
    </row>
    <row r="776" ht="15">
      <c r="G776" s="5"/>
    </row>
    <row r="777" ht="15">
      <c r="G777" s="5"/>
    </row>
    <row r="778" ht="15">
      <c r="G778" s="5"/>
    </row>
    <row r="779" ht="15">
      <c r="G779" s="5"/>
    </row>
    <row r="780" ht="15">
      <c r="G780" s="5"/>
    </row>
    <row r="781" ht="15">
      <c r="G781" s="5"/>
    </row>
    <row r="782" ht="15">
      <c r="G782" s="5"/>
    </row>
    <row r="783" ht="15">
      <c r="G783" s="5"/>
    </row>
    <row r="784" ht="15">
      <c r="G784" s="5"/>
    </row>
    <row r="785" ht="15">
      <c r="G785" s="5"/>
    </row>
    <row r="786" ht="15">
      <c r="G786" s="5"/>
    </row>
    <row r="787" ht="15">
      <c r="G787" s="5"/>
    </row>
    <row r="788" ht="15">
      <c r="G788" s="5"/>
    </row>
    <row r="789" ht="15">
      <c r="G789" s="5"/>
    </row>
    <row r="790" ht="15">
      <c r="G790" s="5"/>
    </row>
    <row r="791" ht="15">
      <c r="G791" s="5"/>
    </row>
    <row r="792" ht="15">
      <c r="G792" s="5"/>
    </row>
    <row r="793" ht="15">
      <c r="G793" s="5"/>
    </row>
    <row r="794" ht="15">
      <c r="G794" s="5"/>
    </row>
    <row r="795" ht="15">
      <c r="G795" s="5"/>
    </row>
    <row r="796" ht="15">
      <c r="G796" s="5"/>
    </row>
    <row r="797" ht="15">
      <c r="G797" s="5"/>
    </row>
    <row r="798" ht="15">
      <c r="G798" s="5"/>
    </row>
    <row r="799" ht="15">
      <c r="G799" s="5"/>
    </row>
    <row r="800" ht="15">
      <c r="G800" s="5"/>
    </row>
    <row r="801" ht="15">
      <c r="G801" s="5"/>
    </row>
    <row r="802" ht="15">
      <c r="G802" s="5"/>
    </row>
    <row r="803" ht="15">
      <c r="G803" s="5"/>
    </row>
    <row r="804" ht="15">
      <c r="G804" s="5"/>
    </row>
    <row r="805" ht="15">
      <c r="G805" s="5"/>
    </row>
    <row r="806" ht="15">
      <c r="G806" s="5"/>
    </row>
    <row r="807" ht="15">
      <c r="G807" s="5"/>
    </row>
    <row r="808" ht="15">
      <c r="G808" s="5"/>
    </row>
    <row r="809" ht="15">
      <c r="G809" s="5"/>
    </row>
    <row r="810" ht="15">
      <c r="G810" s="5"/>
    </row>
    <row r="811" ht="15">
      <c r="G811" s="5"/>
    </row>
    <row r="812" ht="15">
      <c r="G812" s="5"/>
    </row>
    <row r="813" ht="15">
      <c r="G813" s="5"/>
    </row>
    <row r="814" ht="15">
      <c r="G814" s="5"/>
    </row>
    <row r="815" ht="15">
      <c r="G815" s="5"/>
    </row>
    <row r="816" ht="15">
      <c r="G816" s="5"/>
    </row>
    <row r="817" ht="15">
      <c r="G817" s="5"/>
    </row>
    <row r="818" ht="15">
      <c r="G818" s="5"/>
    </row>
    <row r="819" ht="15">
      <c r="G819" s="5"/>
    </row>
    <row r="820" ht="15">
      <c r="G820" s="5"/>
    </row>
    <row r="821" ht="15">
      <c r="G821" s="5"/>
    </row>
    <row r="822" ht="15">
      <c r="G822" s="5"/>
    </row>
    <row r="823" ht="15">
      <c r="G823" s="5"/>
    </row>
    <row r="824" ht="15">
      <c r="G824" s="5"/>
    </row>
    <row r="825" ht="15">
      <c r="G825" s="5"/>
    </row>
    <row r="826" ht="15">
      <c r="G826" s="5"/>
    </row>
    <row r="827" ht="15">
      <c r="G827" s="5"/>
    </row>
    <row r="828" ht="15">
      <c r="G828" s="5"/>
    </row>
    <row r="829" ht="15">
      <c r="G829" s="5"/>
    </row>
    <row r="830" ht="15">
      <c r="G830" s="5"/>
    </row>
    <row r="831" ht="15">
      <c r="G831" s="5"/>
    </row>
    <row r="832" ht="15">
      <c r="G832" s="5"/>
    </row>
    <row r="833" ht="15">
      <c r="G833" s="5"/>
    </row>
    <row r="834" ht="15">
      <c r="G834" s="5"/>
    </row>
    <row r="835" ht="15">
      <c r="G835" s="5"/>
    </row>
    <row r="836" ht="15">
      <c r="G836" s="5"/>
    </row>
    <row r="837" ht="15">
      <c r="G837" s="5"/>
    </row>
    <row r="838" ht="15">
      <c r="G838" s="5"/>
    </row>
    <row r="839" ht="15">
      <c r="G839" s="5"/>
    </row>
    <row r="840" ht="15">
      <c r="G840" s="5"/>
    </row>
    <row r="841" ht="15">
      <c r="G841" s="5"/>
    </row>
    <row r="842" ht="15">
      <c r="G842" s="5"/>
    </row>
    <row r="843" ht="15">
      <c r="G843" s="5"/>
    </row>
    <row r="844" ht="15">
      <c r="G844" s="5"/>
    </row>
    <row r="845" ht="15">
      <c r="G845" s="5"/>
    </row>
    <row r="846" ht="15">
      <c r="G846" s="5"/>
    </row>
    <row r="847" ht="15">
      <c r="G847" s="5"/>
    </row>
    <row r="848" ht="15">
      <c r="G848" s="5"/>
    </row>
    <row r="849" ht="15">
      <c r="G849" s="5"/>
    </row>
    <row r="850" ht="15">
      <c r="G850" s="5"/>
    </row>
    <row r="851" ht="15">
      <c r="G851" s="5"/>
    </row>
    <row r="852" ht="15">
      <c r="G852" s="5"/>
    </row>
    <row r="853" ht="15">
      <c r="G853" s="5"/>
    </row>
    <row r="854" ht="15">
      <c r="G854" s="5"/>
    </row>
    <row r="855" ht="15">
      <c r="G855" s="5"/>
    </row>
    <row r="856" ht="15">
      <c r="G856" s="5"/>
    </row>
    <row r="857" ht="15">
      <c r="G857" s="5"/>
    </row>
    <row r="858" ht="15">
      <c r="G858" s="5"/>
    </row>
    <row r="859" ht="15">
      <c r="G859" s="5"/>
    </row>
    <row r="860" ht="15">
      <c r="G860" s="5"/>
    </row>
    <row r="861" ht="15">
      <c r="G861" s="5"/>
    </row>
    <row r="862" ht="15">
      <c r="G862" s="5"/>
    </row>
    <row r="863" ht="15">
      <c r="G863" s="5"/>
    </row>
    <row r="864" ht="15">
      <c r="G864" s="5"/>
    </row>
    <row r="865" ht="15">
      <c r="G865" s="5"/>
    </row>
    <row r="866" ht="15">
      <c r="G866" s="5"/>
    </row>
    <row r="867" ht="15">
      <c r="G867" s="5"/>
    </row>
    <row r="868" ht="15">
      <c r="G868" s="5"/>
    </row>
    <row r="869" ht="15">
      <c r="G869" s="5"/>
    </row>
    <row r="870" ht="15">
      <c r="G870" s="5"/>
    </row>
    <row r="871" ht="15">
      <c r="G871" s="5"/>
    </row>
    <row r="872" ht="15">
      <c r="G872" s="5"/>
    </row>
    <row r="873" ht="15">
      <c r="G873" s="5"/>
    </row>
    <row r="874" ht="15">
      <c r="G874" s="5"/>
    </row>
    <row r="875" ht="15">
      <c r="G875" s="5"/>
    </row>
    <row r="876" ht="15">
      <c r="G876" s="5"/>
    </row>
    <row r="877" ht="15">
      <c r="G877" s="5"/>
    </row>
    <row r="878" ht="15">
      <c r="G878" s="5"/>
    </row>
    <row r="879" ht="15">
      <c r="G879" s="5"/>
    </row>
    <row r="880" ht="15">
      <c r="G880" s="5"/>
    </row>
    <row r="881" ht="15">
      <c r="G881" s="5"/>
    </row>
    <row r="882" ht="15">
      <c r="G882" s="5"/>
    </row>
    <row r="883" ht="15">
      <c r="G883" s="5"/>
    </row>
    <row r="884" ht="15">
      <c r="G884" s="5"/>
    </row>
    <row r="885" ht="15">
      <c r="G885" s="5"/>
    </row>
    <row r="886" ht="15">
      <c r="G886" s="5"/>
    </row>
    <row r="887" ht="15">
      <c r="G887" s="5"/>
    </row>
    <row r="888" ht="15">
      <c r="G888" s="5"/>
    </row>
    <row r="889" ht="15">
      <c r="G889" s="5"/>
    </row>
    <row r="890" ht="15">
      <c r="G890" s="5"/>
    </row>
    <row r="891" ht="15">
      <c r="G891" s="5"/>
    </row>
    <row r="892" ht="15">
      <c r="G892" s="5"/>
    </row>
    <row r="893" ht="15">
      <c r="G893" s="5"/>
    </row>
    <row r="894" ht="15">
      <c r="G894" s="5"/>
    </row>
    <row r="895" ht="15">
      <c r="G895" s="5"/>
    </row>
    <row r="896" ht="15">
      <c r="G896" s="5"/>
    </row>
    <row r="897" ht="15">
      <c r="G897" s="5"/>
    </row>
    <row r="898" ht="15">
      <c r="G898" s="5"/>
    </row>
    <row r="899" ht="15">
      <c r="G899" s="5"/>
    </row>
    <row r="900" ht="15">
      <c r="G900" s="5"/>
    </row>
    <row r="901" ht="15">
      <c r="G901" s="5"/>
    </row>
    <row r="902" ht="15">
      <c r="G902" s="5"/>
    </row>
    <row r="903" ht="15">
      <c r="G903" s="5"/>
    </row>
    <row r="904" ht="15">
      <c r="G904" s="5"/>
    </row>
    <row r="905" ht="15">
      <c r="G905" s="5"/>
    </row>
    <row r="906" ht="15">
      <c r="G906" s="5"/>
    </row>
    <row r="907" ht="15">
      <c r="G907" s="5"/>
    </row>
    <row r="908" ht="15">
      <c r="G908" s="5"/>
    </row>
    <row r="909" ht="15">
      <c r="G909" s="5"/>
    </row>
    <row r="910" ht="15">
      <c r="G910" s="5"/>
    </row>
    <row r="911" ht="15">
      <c r="G911" s="5"/>
    </row>
    <row r="912" ht="15">
      <c r="G912" s="5"/>
    </row>
    <row r="913" ht="15">
      <c r="G913" s="5"/>
    </row>
    <row r="914" ht="15">
      <c r="G914" s="5"/>
    </row>
    <row r="915" ht="15">
      <c r="G915" s="5"/>
    </row>
    <row r="916" ht="15">
      <c r="G916" s="5"/>
    </row>
    <row r="917" ht="15">
      <c r="G917" s="5"/>
    </row>
    <row r="918" ht="15">
      <c r="G918" s="5"/>
    </row>
    <row r="919" ht="15">
      <c r="G919" s="5"/>
    </row>
    <row r="920" ht="15">
      <c r="G920" s="5"/>
    </row>
    <row r="921" ht="15">
      <c r="G921" s="5"/>
    </row>
    <row r="922" ht="15">
      <c r="G922" s="5"/>
    </row>
    <row r="923" ht="15">
      <c r="G923" s="5"/>
    </row>
    <row r="924" ht="15">
      <c r="G924" s="5"/>
    </row>
    <row r="925" ht="15">
      <c r="G925" s="5"/>
    </row>
    <row r="926" ht="15">
      <c r="G926" s="5"/>
    </row>
    <row r="927" ht="15">
      <c r="G927" s="5"/>
    </row>
    <row r="928" ht="15">
      <c r="G928" s="5"/>
    </row>
    <row r="929" ht="15">
      <c r="G929" s="5"/>
    </row>
    <row r="930" ht="15">
      <c r="G930" s="5"/>
    </row>
    <row r="931" ht="15">
      <c r="G931" s="5"/>
    </row>
    <row r="932" ht="15">
      <c r="G932" s="5"/>
    </row>
    <row r="933" ht="15">
      <c r="G933" s="5"/>
    </row>
    <row r="934" ht="15">
      <c r="G934" s="5"/>
    </row>
    <row r="935" ht="15">
      <c r="G935" s="5"/>
    </row>
    <row r="936" ht="15">
      <c r="G936" s="5"/>
    </row>
    <row r="937" ht="15">
      <c r="G937" s="5"/>
    </row>
    <row r="938" ht="15">
      <c r="G938" s="5"/>
    </row>
    <row r="939" ht="15">
      <c r="G939" s="5"/>
    </row>
    <row r="940" ht="15">
      <c r="G940" s="5"/>
    </row>
    <row r="941" ht="15">
      <c r="G941" s="5"/>
    </row>
    <row r="942" ht="15">
      <c r="G942" s="5"/>
    </row>
    <row r="943" ht="15">
      <c r="G943" s="5"/>
    </row>
    <row r="944" ht="15">
      <c r="G944" s="5"/>
    </row>
    <row r="945" ht="15">
      <c r="G945" s="5"/>
    </row>
    <row r="946" ht="15">
      <c r="G946" s="5"/>
    </row>
    <row r="947" ht="15">
      <c r="G947" s="5"/>
    </row>
    <row r="948" ht="15">
      <c r="G948" s="5"/>
    </row>
    <row r="949" ht="15">
      <c r="G949" s="5"/>
    </row>
    <row r="950" ht="15">
      <c r="G950" s="5"/>
    </row>
    <row r="951" ht="15">
      <c r="G951" s="5"/>
    </row>
    <row r="952" ht="15">
      <c r="G952" s="5"/>
    </row>
    <row r="953" ht="15">
      <c r="G953" s="5"/>
    </row>
    <row r="954" ht="15">
      <c r="G954" s="5"/>
    </row>
    <row r="955" ht="15">
      <c r="G955" s="5"/>
    </row>
    <row r="956" ht="15">
      <c r="G956" s="5"/>
    </row>
    <row r="957" ht="15">
      <c r="G957" s="5"/>
    </row>
    <row r="958" ht="15">
      <c r="G958" s="5"/>
    </row>
    <row r="959" ht="15">
      <c r="G959" s="5"/>
    </row>
    <row r="960" ht="15">
      <c r="G960" s="5"/>
    </row>
    <row r="961" ht="15">
      <c r="G961" s="5"/>
    </row>
    <row r="962" ht="15">
      <c r="G962" s="5"/>
    </row>
    <row r="963" ht="15">
      <c r="G963" s="5"/>
    </row>
    <row r="964" ht="15">
      <c r="G964" s="5"/>
    </row>
    <row r="965" ht="15">
      <c r="G965" s="5"/>
    </row>
    <row r="966" ht="15">
      <c r="G966" s="5"/>
    </row>
    <row r="967" ht="15">
      <c r="G967" s="5"/>
    </row>
    <row r="968" ht="15">
      <c r="G968" s="5"/>
    </row>
    <row r="969" ht="15">
      <c r="G969" s="5"/>
    </row>
    <row r="970" ht="15">
      <c r="G970" s="5"/>
    </row>
    <row r="971" ht="15">
      <c r="G971" s="5"/>
    </row>
    <row r="972" ht="15">
      <c r="G972" s="5"/>
    </row>
    <row r="973" ht="15">
      <c r="G973" s="5"/>
    </row>
    <row r="974" ht="15">
      <c r="G974" s="5"/>
    </row>
    <row r="975" ht="15">
      <c r="G975" s="5"/>
    </row>
    <row r="976" ht="15">
      <c r="G976" s="5"/>
    </row>
    <row r="977" ht="15">
      <c r="G977" s="5"/>
    </row>
    <row r="978" ht="15">
      <c r="G978" s="5"/>
    </row>
    <row r="979" ht="15">
      <c r="G979" s="5"/>
    </row>
    <row r="980" ht="15">
      <c r="G980" s="5"/>
    </row>
    <row r="981" ht="15">
      <c r="G981" s="5"/>
    </row>
    <row r="982" ht="15">
      <c r="G982" s="5"/>
    </row>
    <row r="983" ht="15">
      <c r="G983" s="5"/>
    </row>
    <row r="984" ht="15">
      <c r="G984" s="5"/>
    </row>
    <row r="985" ht="15">
      <c r="G985" s="5"/>
    </row>
    <row r="986" ht="15">
      <c r="G986" s="5"/>
    </row>
    <row r="987" ht="15">
      <c r="G987" s="5"/>
    </row>
    <row r="988" ht="15">
      <c r="G988" s="5"/>
    </row>
    <row r="989" ht="15">
      <c r="G989" s="5"/>
    </row>
    <row r="990" ht="15">
      <c r="G990" s="5"/>
    </row>
    <row r="991" ht="15">
      <c r="G991" s="5"/>
    </row>
    <row r="992" ht="15">
      <c r="G992" s="5"/>
    </row>
    <row r="993" ht="15">
      <c r="G993" s="5"/>
    </row>
    <row r="994" ht="15">
      <c r="G994" s="5"/>
    </row>
    <row r="995" ht="15">
      <c r="G995" s="5"/>
    </row>
    <row r="996" ht="15">
      <c r="G996" s="5"/>
    </row>
    <row r="997" ht="15">
      <c r="G997" s="5"/>
    </row>
    <row r="998" ht="15">
      <c r="G998" s="5"/>
    </row>
    <row r="999" ht="15">
      <c r="G999" s="5"/>
    </row>
    <row r="1000" ht="15">
      <c r="G1000" s="5"/>
    </row>
    <row r="1001" ht="15">
      <c r="G1001" s="5"/>
    </row>
    <row r="1002" ht="15">
      <c r="G1002" s="5"/>
    </row>
    <row r="1003" ht="15">
      <c r="G1003" s="5"/>
    </row>
    <row r="1004" ht="15">
      <c r="G1004" s="5"/>
    </row>
    <row r="1005" ht="15">
      <c r="G1005" s="5"/>
    </row>
    <row r="1006" ht="15">
      <c r="G1006" s="5"/>
    </row>
    <row r="1007" ht="15">
      <c r="G1007" s="5"/>
    </row>
    <row r="1008" ht="15">
      <c r="G1008" s="5"/>
    </row>
    <row r="1009" ht="15">
      <c r="G1009" s="5"/>
    </row>
    <row r="1010" ht="15">
      <c r="G1010" s="5"/>
    </row>
    <row r="1011" ht="15">
      <c r="G1011" s="5"/>
    </row>
    <row r="1012" ht="15">
      <c r="G1012" s="5"/>
    </row>
    <row r="1013" ht="15">
      <c r="G1013" s="5"/>
    </row>
    <row r="1014" ht="15">
      <c r="G1014" s="5"/>
    </row>
    <row r="1015" ht="15">
      <c r="G1015" s="5"/>
    </row>
    <row r="1016" ht="15">
      <c r="G1016" s="5"/>
    </row>
    <row r="1017" ht="15">
      <c r="G1017" s="5"/>
    </row>
    <row r="1018" ht="15">
      <c r="G1018" s="5"/>
    </row>
    <row r="1019" ht="15">
      <c r="G1019" s="5"/>
    </row>
    <row r="1020" ht="15">
      <c r="G1020" s="5"/>
    </row>
    <row r="1021" ht="15">
      <c r="G1021" s="5"/>
    </row>
    <row r="1022" ht="15">
      <c r="G1022" s="5"/>
    </row>
    <row r="1023" ht="15">
      <c r="G1023" s="5"/>
    </row>
    <row r="1024" ht="15">
      <c r="G1024" s="5"/>
    </row>
    <row r="1025" ht="15">
      <c r="G1025" s="5"/>
    </row>
    <row r="1026" ht="15">
      <c r="G1026" s="5"/>
    </row>
    <row r="1027" ht="15">
      <c r="G1027" s="5"/>
    </row>
    <row r="1028" ht="15">
      <c r="G1028" s="5"/>
    </row>
    <row r="1029" ht="15">
      <c r="G1029" s="5"/>
    </row>
    <row r="1030" ht="15">
      <c r="G1030" s="5"/>
    </row>
    <row r="1031" ht="15">
      <c r="G1031" s="5"/>
    </row>
    <row r="1032" ht="15">
      <c r="G1032" s="5"/>
    </row>
    <row r="1033" ht="15">
      <c r="G1033" s="5"/>
    </row>
    <row r="1034" ht="15">
      <c r="G1034" s="5"/>
    </row>
    <row r="1035" ht="15">
      <c r="G1035" s="5"/>
    </row>
    <row r="1036" ht="15">
      <c r="G1036" s="5"/>
    </row>
    <row r="1037" ht="15">
      <c r="G1037" s="5"/>
    </row>
    <row r="1038" ht="15">
      <c r="G1038" s="5"/>
    </row>
    <row r="1039" ht="15">
      <c r="G1039" s="5"/>
    </row>
    <row r="1040" ht="15">
      <c r="G1040" s="5"/>
    </row>
    <row r="1041" ht="15">
      <c r="G1041" s="5"/>
    </row>
    <row r="1042" ht="15">
      <c r="G1042" s="5"/>
    </row>
    <row r="1043" ht="15">
      <c r="G1043" s="5"/>
    </row>
    <row r="1044" ht="15">
      <c r="G1044" s="5"/>
    </row>
    <row r="1045" ht="15">
      <c r="G1045" s="5"/>
    </row>
    <row r="1046" ht="15">
      <c r="G1046" s="5"/>
    </row>
    <row r="1047" ht="15">
      <c r="G1047" s="5"/>
    </row>
    <row r="1048" ht="15">
      <c r="G1048" s="5"/>
    </row>
    <row r="1049" ht="15">
      <c r="G1049" s="5"/>
    </row>
    <row r="1050" ht="15">
      <c r="G1050" s="5"/>
    </row>
    <row r="1051" ht="15">
      <c r="G1051" s="5"/>
    </row>
    <row r="1052" ht="15">
      <c r="G1052" s="5"/>
    </row>
    <row r="1053" ht="15">
      <c r="G1053" s="5"/>
    </row>
    <row r="1054" ht="15">
      <c r="G1054" s="5"/>
    </row>
    <row r="1055" ht="15">
      <c r="G1055" s="5"/>
    </row>
    <row r="1056" ht="15">
      <c r="G1056" s="5"/>
    </row>
    <row r="1057" ht="15">
      <c r="G1057" s="5"/>
    </row>
    <row r="1058" ht="15">
      <c r="G1058" s="5"/>
    </row>
    <row r="1059" ht="15">
      <c r="G1059" s="5"/>
    </row>
    <row r="1060" ht="15">
      <c r="G1060" s="5"/>
    </row>
    <row r="1061" ht="15">
      <c r="G1061" s="5"/>
    </row>
    <row r="1062" ht="15">
      <c r="G1062" s="5"/>
    </row>
    <row r="1063" ht="15">
      <c r="G1063" s="5"/>
    </row>
    <row r="1064" ht="15">
      <c r="G1064" s="5"/>
    </row>
    <row r="1065" ht="15">
      <c r="G1065" s="5"/>
    </row>
    <row r="1066" ht="15">
      <c r="G1066" s="5"/>
    </row>
    <row r="1067" ht="15">
      <c r="G1067" s="5"/>
    </row>
    <row r="1068" ht="15">
      <c r="G1068" s="5"/>
    </row>
    <row r="1069" ht="15">
      <c r="G1069" s="5"/>
    </row>
    <row r="1070" ht="15">
      <c r="G1070" s="5"/>
    </row>
    <row r="1071" ht="15">
      <c r="G1071" s="5"/>
    </row>
    <row r="1072" ht="15">
      <c r="G1072" s="5"/>
    </row>
    <row r="1073" ht="15">
      <c r="G1073" s="5"/>
    </row>
    <row r="1074" ht="15">
      <c r="G1074" s="5"/>
    </row>
    <row r="1075" ht="15">
      <c r="G1075" s="5"/>
    </row>
    <row r="1076" ht="15">
      <c r="G1076" s="5"/>
    </row>
    <row r="1077" ht="15">
      <c r="G1077" s="5"/>
    </row>
    <row r="1078" ht="15">
      <c r="G1078" s="5"/>
    </row>
    <row r="1079" ht="15">
      <c r="G1079" s="5"/>
    </row>
    <row r="1080" ht="15">
      <c r="G1080" s="5"/>
    </row>
    <row r="1081" ht="15">
      <c r="G1081" s="5"/>
    </row>
    <row r="1082" ht="15">
      <c r="G1082" s="5"/>
    </row>
    <row r="1083" ht="15">
      <c r="G1083" s="5"/>
    </row>
    <row r="1084" ht="15">
      <c r="G1084" s="5"/>
    </row>
    <row r="1085" ht="15">
      <c r="G1085" s="5"/>
    </row>
    <row r="1086" ht="15">
      <c r="G1086" s="5"/>
    </row>
    <row r="1087" ht="15">
      <c r="G1087" s="5"/>
    </row>
    <row r="1088" ht="15">
      <c r="G1088" s="5"/>
    </row>
    <row r="1089" ht="15">
      <c r="G1089" s="5"/>
    </row>
    <row r="1090" ht="15">
      <c r="G1090" s="5"/>
    </row>
    <row r="1091" ht="15">
      <c r="G1091" s="5"/>
    </row>
    <row r="1092" ht="15">
      <c r="G1092" s="5"/>
    </row>
    <row r="1093" ht="15">
      <c r="G1093" s="5"/>
    </row>
    <row r="1094" ht="15">
      <c r="G1094" s="5"/>
    </row>
    <row r="1095" ht="15">
      <c r="G1095" s="5"/>
    </row>
    <row r="1096" ht="15">
      <c r="G1096" s="5"/>
    </row>
    <row r="1097" ht="15">
      <c r="G1097" s="5"/>
    </row>
    <row r="1098" ht="15">
      <c r="G1098" s="5"/>
    </row>
    <row r="1099" ht="15">
      <c r="G1099" s="5"/>
    </row>
    <row r="1100" ht="15">
      <c r="G1100" s="5"/>
    </row>
    <row r="1101" ht="15">
      <c r="G1101" s="5"/>
    </row>
    <row r="1102" ht="15">
      <c r="G1102" s="5"/>
    </row>
    <row r="1103" ht="15">
      <c r="G1103" s="5"/>
    </row>
    <row r="1104" ht="15">
      <c r="G1104" s="5"/>
    </row>
    <row r="1105" ht="15">
      <c r="G1105" s="5"/>
    </row>
    <row r="1106" ht="15">
      <c r="G1106" s="5"/>
    </row>
    <row r="1107" ht="15">
      <c r="G1107" s="5"/>
    </row>
    <row r="1108" ht="15">
      <c r="G1108" s="5"/>
    </row>
    <row r="1109" ht="15">
      <c r="G1109" s="5"/>
    </row>
    <row r="1110" ht="15">
      <c r="G1110" s="5"/>
    </row>
    <row r="1111" ht="15">
      <c r="G1111" s="5"/>
    </row>
    <row r="1112" ht="15">
      <c r="G1112" s="5"/>
    </row>
    <row r="1113" ht="15">
      <c r="G1113" s="5"/>
    </row>
    <row r="1114" ht="15">
      <c r="G1114" s="5"/>
    </row>
    <row r="1115" ht="15">
      <c r="G1115" s="5"/>
    </row>
    <row r="1116" ht="15">
      <c r="G1116" s="5"/>
    </row>
    <row r="1117" ht="15">
      <c r="G1117" s="5"/>
    </row>
    <row r="1118" ht="15">
      <c r="G1118" s="5"/>
    </row>
    <row r="1119" ht="15">
      <c r="G1119" s="5"/>
    </row>
    <row r="1120" ht="15">
      <c r="G1120" s="5"/>
    </row>
    <row r="1121" ht="15">
      <c r="G1121" s="5"/>
    </row>
    <row r="1122" ht="15">
      <c r="G1122" s="5"/>
    </row>
    <row r="1123" ht="15">
      <c r="G1123" s="5"/>
    </row>
    <row r="1124" ht="15">
      <c r="G1124" s="5"/>
    </row>
    <row r="1125" ht="15">
      <c r="G1125" s="5"/>
    </row>
    <row r="1126" ht="15">
      <c r="G1126" s="5"/>
    </row>
    <row r="1127" ht="15">
      <c r="G1127" s="5"/>
    </row>
    <row r="1128" ht="15">
      <c r="G1128" s="5"/>
    </row>
    <row r="1129" ht="15">
      <c r="G1129" s="5"/>
    </row>
    <row r="1130" ht="15">
      <c r="G1130" s="5"/>
    </row>
    <row r="1131" ht="15">
      <c r="G1131" s="5"/>
    </row>
    <row r="1132" ht="15">
      <c r="G1132" s="5"/>
    </row>
    <row r="1133" ht="15">
      <c r="G1133" s="5"/>
    </row>
    <row r="1134" ht="15">
      <c r="G1134" s="5"/>
    </row>
    <row r="1135" ht="15">
      <c r="G1135" s="5"/>
    </row>
    <row r="1136" ht="15">
      <c r="G1136" s="5"/>
    </row>
    <row r="1137" ht="15">
      <c r="G1137" s="5"/>
    </row>
    <row r="1138" ht="15">
      <c r="G1138" s="5"/>
    </row>
    <row r="1139" ht="15">
      <c r="G1139" s="5"/>
    </row>
    <row r="1140" ht="15">
      <c r="G1140" s="5"/>
    </row>
    <row r="1141" ht="15">
      <c r="G1141" s="5"/>
    </row>
    <row r="1142" ht="15">
      <c r="G1142" s="5"/>
    </row>
    <row r="1143" ht="15">
      <c r="G1143" s="5"/>
    </row>
    <row r="1144" ht="15">
      <c r="G1144" s="5"/>
    </row>
    <row r="1145" ht="15">
      <c r="G1145" s="5"/>
    </row>
    <row r="1146" ht="15">
      <c r="G1146" s="5"/>
    </row>
    <row r="1147" ht="15">
      <c r="G1147" s="5"/>
    </row>
    <row r="1148" ht="15">
      <c r="G1148" s="5"/>
    </row>
    <row r="1149" ht="15">
      <c r="G1149" s="5"/>
    </row>
    <row r="1150" ht="15">
      <c r="G1150" s="5"/>
    </row>
    <row r="1151" ht="15">
      <c r="G1151" s="5"/>
    </row>
    <row r="1152" ht="15">
      <c r="G1152" s="5"/>
    </row>
    <row r="1153" ht="15">
      <c r="G1153" s="5"/>
    </row>
    <row r="1154" ht="15">
      <c r="G1154" s="5"/>
    </row>
    <row r="1155" ht="15">
      <c r="G1155" s="5"/>
    </row>
    <row r="1156" ht="15">
      <c r="G1156" s="5"/>
    </row>
    <row r="1157" ht="15">
      <c r="G1157" s="5"/>
    </row>
    <row r="1158" ht="15">
      <c r="G1158" s="5"/>
    </row>
    <row r="1159" ht="15">
      <c r="G1159" s="5"/>
    </row>
    <row r="1160" ht="15">
      <c r="G1160" s="5"/>
    </row>
    <row r="1161" ht="15">
      <c r="G1161" s="5"/>
    </row>
    <row r="1162" ht="15">
      <c r="G1162" s="5"/>
    </row>
    <row r="1163" ht="15">
      <c r="G1163" s="5"/>
    </row>
    <row r="1164" ht="15">
      <c r="G1164" s="5"/>
    </row>
    <row r="1165" ht="15">
      <c r="G1165" s="5"/>
    </row>
    <row r="1166" ht="15">
      <c r="G1166" s="5"/>
    </row>
    <row r="1167" ht="15">
      <c r="G1167" s="5"/>
    </row>
    <row r="1168" ht="15">
      <c r="G1168" s="5"/>
    </row>
    <row r="1169" ht="15">
      <c r="G1169" s="5"/>
    </row>
    <row r="1170" ht="15">
      <c r="G1170" s="5"/>
    </row>
    <row r="1171" ht="15">
      <c r="G1171" s="5"/>
    </row>
    <row r="1172" ht="15">
      <c r="G1172" s="5"/>
    </row>
    <row r="1173" ht="15">
      <c r="G1173" s="5"/>
    </row>
    <row r="1174" ht="15">
      <c r="G1174" s="5"/>
    </row>
    <row r="1175" ht="15">
      <c r="G1175" s="5"/>
    </row>
    <row r="1176" ht="15">
      <c r="G1176" s="5"/>
    </row>
    <row r="1177" ht="15">
      <c r="G1177" s="5"/>
    </row>
    <row r="1178" ht="15">
      <c r="G1178" s="5"/>
    </row>
    <row r="1179" ht="15">
      <c r="G1179" s="5"/>
    </row>
    <row r="1180" ht="15">
      <c r="G1180" s="5"/>
    </row>
    <row r="1181" ht="15">
      <c r="G1181" s="5"/>
    </row>
    <row r="1182" ht="15">
      <c r="G1182" s="5"/>
    </row>
    <row r="1183" ht="15">
      <c r="G1183" s="5"/>
    </row>
    <row r="1184" ht="15">
      <c r="G1184" s="5"/>
    </row>
    <row r="1185" ht="15">
      <c r="G1185" s="5"/>
    </row>
    <row r="1186" ht="15">
      <c r="G1186" s="5"/>
    </row>
    <row r="1187" ht="15">
      <c r="G1187" s="5"/>
    </row>
    <row r="1188" ht="15">
      <c r="G1188" s="5"/>
    </row>
    <row r="1189" ht="15">
      <c r="G1189" s="5"/>
    </row>
    <row r="1190" ht="15">
      <c r="G1190" s="5"/>
    </row>
    <row r="1191" ht="15">
      <c r="G1191" s="5"/>
    </row>
    <row r="1192" ht="15">
      <c r="G1192" s="5"/>
    </row>
    <row r="1193" ht="15">
      <c r="G1193" s="5"/>
    </row>
    <row r="1194" ht="15">
      <c r="G1194" s="5"/>
    </row>
    <row r="1195" ht="15">
      <c r="G1195" s="5"/>
    </row>
    <row r="1196" ht="15">
      <c r="G1196" s="5"/>
    </row>
    <row r="1197" ht="15">
      <c r="G1197" s="5"/>
    </row>
    <row r="1198" ht="15">
      <c r="G1198" s="5"/>
    </row>
    <row r="1199" ht="15">
      <c r="G1199" s="5"/>
    </row>
    <row r="1200" ht="15">
      <c r="G1200" s="5"/>
    </row>
    <row r="1201" ht="15">
      <c r="G1201" s="5"/>
    </row>
    <row r="1202" ht="15">
      <c r="G1202" s="5"/>
    </row>
    <row r="1203" ht="15">
      <c r="G1203" s="5"/>
    </row>
    <row r="1204" ht="15">
      <c r="G1204" s="5"/>
    </row>
    <row r="1205" ht="15">
      <c r="G1205" s="5"/>
    </row>
    <row r="1206" ht="15">
      <c r="G1206" s="5"/>
    </row>
    <row r="1207" ht="15">
      <c r="G1207" s="5"/>
    </row>
    <row r="1208" ht="15">
      <c r="G1208" s="5"/>
    </row>
    <row r="1209" ht="15">
      <c r="G1209" s="5"/>
    </row>
    <row r="1210" ht="15">
      <c r="G1210" s="5"/>
    </row>
    <row r="1211" ht="15">
      <c r="G1211" s="5"/>
    </row>
    <row r="1212" ht="15">
      <c r="G1212" s="5"/>
    </row>
    <row r="1213" ht="15">
      <c r="G1213" s="5"/>
    </row>
    <row r="1214" ht="15">
      <c r="G1214" s="5"/>
    </row>
    <row r="1215" ht="15">
      <c r="G1215" s="5"/>
    </row>
    <row r="1216" ht="15">
      <c r="G1216" s="5"/>
    </row>
    <row r="1217" ht="15">
      <c r="G1217" s="5"/>
    </row>
    <row r="1218" ht="15">
      <c r="G1218" s="5"/>
    </row>
    <row r="1219" ht="15">
      <c r="G1219" s="5"/>
    </row>
    <row r="1220" ht="15">
      <c r="G1220" s="5"/>
    </row>
    <row r="1221" ht="15">
      <c r="G1221" s="5"/>
    </row>
    <row r="1222" ht="15">
      <c r="G1222" s="5"/>
    </row>
    <row r="1223" ht="15">
      <c r="G1223" s="5"/>
    </row>
    <row r="1224" ht="15">
      <c r="G1224" s="5"/>
    </row>
    <row r="1225" ht="15">
      <c r="G1225" s="5"/>
    </row>
    <row r="1226" ht="15">
      <c r="G1226" s="5"/>
    </row>
    <row r="1227" ht="15">
      <c r="G1227" s="5"/>
    </row>
    <row r="1228" ht="15">
      <c r="G1228" s="5"/>
    </row>
    <row r="1229" ht="15">
      <c r="G1229" s="5"/>
    </row>
    <row r="1230" ht="15">
      <c r="G1230" s="5"/>
    </row>
    <row r="1231" ht="15">
      <c r="G1231" s="5"/>
    </row>
    <row r="1232" ht="15">
      <c r="G1232" s="5"/>
    </row>
    <row r="1233" ht="15">
      <c r="G1233" s="5"/>
    </row>
    <row r="1234" ht="15">
      <c r="G1234" s="5"/>
    </row>
    <row r="1235" ht="15">
      <c r="G1235" s="5"/>
    </row>
    <row r="1236" ht="15">
      <c r="G1236" s="5"/>
    </row>
    <row r="1237" ht="15">
      <c r="G1237" s="5"/>
    </row>
    <row r="1238" ht="15">
      <c r="G1238" s="5"/>
    </row>
    <row r="1239" ht="15">
      <c r="G1239" s="5"/>
    </row>
    <row r="1240" ht="15">
      <c r="G1240" s="5"/>
    </row>
    <row r="1241" ht="15">
      <c r="G1241" s="5"/>
    </row>
    <row r="1242" ht="15">
      <c r="G1242" s="5"/>
    </row>
    <row r="1243" ht="15">
      <c r="G1243" s="5"/>
    </row>
    <row r="1244" ht="15">
      <c r="G1244" s="5"/>
    </row>
    <row r="1245" ht="15">
      <c r="G1245" s="5"/>
    </row>
    <row r="1246" ht="15">
      <c r="G1246" s="5"/>
    </row>
    <row r="1247" ht="15">
      <c r="G1247" s="5"/>
    </row>
    <row r="1248" ht="15">
      <c r="G1248" s="5"/>
    </row>
    <row r="1249" ht="15">
      <c r="G1249" s="5"/>
    </row>
    <row r="1250" ht="15">
      <c r="G1250" s="5"/>
    </row>
    <row r="1251" ht="15">
      <c r="G1251" s="5"/>
    </row>
    <row r="1252" ht="15">
      <c r="G1252" s="5"/>
    </row>
    <row r="1253" ht="15">
      <c r="G1253" s="5"/>
    </row>
    <row r="1254" ht="15">
      <c r="G1254" s="5"/>
    </row>
    <row r="1255" ht="15">
      <c r="G1255" s="5"/>
    </row>
    <row r="1256" ht="15">
      <c r="G1256" s="5"/>
    </row>
    <row r="1257" ht="15">
      <c r="G1257" s="5"/>
    </row>
    <row r="1258" ht="15">
      <c r="G1258" s="5"/>
    </row>
    <row r="1259" ht="15">
      <c r="G1259" s="5"/>
    </row>
    <row r="1260" ht="15">
      <c r="G1260" s="5"/>
    </row>
    <row r="1261" ht="15">
      <c r="G1261" s="5"/>
    </row>
    <row r="1262" ht="15">
      <c r="G1262" s="5"/>
    </row>
    <row r="1263" ht="15">
      <c r="G1263" s="5"/>
    </row>
    <row r="1264" ht="15">
      <c r="G1264" s="5"/>
    </row>
    <row r="1265" ht="15">
      <c r="G1265" s="5"/>
    </row>
    <row r="1266" ht="15">
      <c r="G1266" s="5"/>
    </row>
    <row r="1267" ht="15">
      <c r="G1267" s="5"/>
    </row>
    <row r="1268" ht="15">
      <c r="G1268" s="5"/>
    </row>
    <row r="1269" ht="15">
      <c r="G1269" s="5"/>
    </row>
    <row r="1270" ht="15">
      <c r="G1270" s="5"/>
    </row>
    <row r="1271" ht="15">
      <c r="G1271" s="5"/>
    </row>
    <row r="1272" ht="15">
      <c r="G1272" s="5"/>
    </row>
    <row r="1273" ht="15">
      <c r="G1273" s="5"/>
    </row>
    <row r="1274" ht="15">
      <c r="G1274" s="5"/>
    </row>
    <row r="1275" ht="15">
      <c r="G1275" s="5"/>
    </row>
    <row r="1276" ht="15">
      <c r="G1276" s="5"/>
    </row>
    <row r="1277" ht="15">
      <c r="G1277" s="5"/>
    </row>
    <row r="1278" ht="15">
      <c r="G1278" s="5"/>
    </row>
    <row r="1279" ht="15">
      <c r="G1279" s="5"/>
    </row>
    <row r="1280" ht="15">
      <c r="G1280" s="5"/>
    </row>
    <row r="1281" ht="15">
      <c r="G1281" s="5"/>
    </row>
    <row r="1282" ht="15">
      <c r="G1282" s="5"/>
    </row>
    <row r="1283" ht="15">
      <c r="G1283" s="5"/>
    </row>
    <row r="1284" ht="15">
      <c r="G1284" s="5"/>
    </row>
    <row r="1285" ht="15">
      <c r="G1285" s="5"/>
    </row>
    <row r="1286" ht="15">
      <c r="G1286" s="5"/>
    </row>
    <row r="1287" ht="15">
      <c r="G1287" s="5"/>
    </row>
    <row r="1288" ht="15">
      <c r="G1288" s="5"/>
    </row>
    <row r="1289" ht="15">
      <c r="G1289" s="5"/>
    </row>
    <row r="1290" ht="15">
      <c r="G1290" s="5"/>
    </row>
    <row r="1291" ht="15">
      <c r="G1291" s="5"/>
    </row>
    <row r="1292" ht="15">
      <c r="G1292" s="5"/>
    </row>
    <row r="1293" ht="15">
      <c r="G1293" s="5"/>
    </row>
    <row r="1294" ht="15">
      <c r="G1294" s="5"/>
    </row>
    <row r="1295" ht="15">
      <c r="G1295" s="5"/>
    </row>
    <row r="1296" ht="15">
      <c r="G1296" s="5"/>
    </row>
    <row r="1297" ht="15">
      <c r="G1297" s="5"/>
    </row>
    <row r="1298" ht="15">
      <c r="G1298" s="5"/>
    </row>
    <row r="1299" ht="15">
      <c r="G1299" s="5"/>
    </row>
    <row r="1300" ht="15">
      <c r="G1300" s="5"/>
    </row>
    <row r="1301" ht="15">
      <c r="G1301" s="5"/>
    </row>
    <row r="1302" ht="15">
      <c r="G1302" s="5"/>
    </row>
    <row r="1303" ht="15">
      <c r="G1303" s="5"/>
    </row>
    <row r="1304" ht="15">
      <c r="G1304" s="5"/>
    </row>
    <row r="1305" ht="15">
      <c r="G1305" s="5"/>
    </row>
    <row r="1306" ht="15">
      <c r="G1306" s="5"/>
    </row>
    <row r="1307" ht="15">
      <c r="G1307" s="5"/>
    </row>
    <row r="1308" ht="15">
      <c r="G1308" s="5"/>
    </row>
    <row r="1309" ht="15">
      <c r="G1309" s="5"/>
    </row>
    <row r="1310" ht="15">
      <c r="G1310" s="5"/>
    </row>
    <row r="1311" ht="15">
      <c r="G1311" s="5"/>
    </row>
    <row r="1312" ht="15">
      <c r="G1312" s="5"/>
    </row>
    <row r="1313" ht="15">
      <c r="G1313" s="5"/>
    </row>
    <row r="1314" ht="15">
      <c r="G1314" s="5"/>
    </row>
    <row r="1315" ht="15">
      <c r="G1315" s="5"/>
    </row>
    <row r="1316" ht="15">
      <c r="G1316" s="5"/>
    </row>
    <row r="1317" ht="15">
      <c r="G1317" s="5"/>
    </row>
    <row r="1318" ht="15">
      <c r="G1318" s="5"/>
    </row>
    <row r="1319" ht="15">
      <c r="G1319" s="5"/>
    </row>
    <row r="1320" ht="15">
      <c r="G1320" s="5"/>
    </row>
    <row r="1321" ht="15">
      <c r="G1321" s="5"/>
    </row>
    <row r="1322" ht="15">
      <c r="G1322" s="5"/>
    </row>
    <row r="1323" ht="15">
      <c r="G1323" s="5"/>
    </row>
    <row r="1324" ht="15">
      <c r="G1324" s="5"/>
    </row>
    <row r="1325" ht="15">
      <c r="G1325" s="5"/>
    </row>
    <row r="1326" ht="15">
      <c r="G1326" s="5"/>
    </row>
    <row r="1327" ht="15">
      <c r="G1327" s="5"/>
    </row>
    <row r="1328" ht="15">
      <c r="G1328" s="5"/>
    </row>
    <row r="1329" ht="15">
      <c r="G1329" s="5"/>
    </row>
    <row r="1330" ht="15">
      <c r="G1330" s="5"/>
    </row>
    <row r="1331" ht="15">
      <c r="G1331" s="5"/>
    </row>
    <row r="1332" ht="15">
      <c r="G1332" s="5"/>
    </row>
    <row r="1333" ht="15">
      <c r="G1333" s="5"/>
    </row>
    <row r="1334" ht="15">
      <c r="G1334" s="5"/>
    </row>
    <row r="1335" ht="15">
      <c r="G1335" s="5"/>
    </row>
    <row r="1336" ht="15">
      <c r="G1336" s="5"/>
    </row>
    <row r="1337" ht="15">
      <c r="G1337" s="5"/>
    </row>
    <row r="1338" ht="15">
      <c r="G1338" s="5"/>
    </row>
    <row r="1339" ht="15">
      <c r="G1339" s="5"/>
    </row>
    <row r="1340" ht="15">
      <c r="G1340" s="5"/>
    </row>
    <row r="1341" ht="15">
      <c r="G1341" s="5"/>
    </row>
    <row r="1342" ht="15">
      <c r="G1342" s="5"/>
    </row>
    <row r="1343" ht="15">
      <c r="G1343" s="5"/>
    </row>
    <row r="1344" ht="15">
      <c r="G1344" s="5"/>
    </row>
    <row r="1345" ht="15">
      <c r="G1345" s="5"/>
    </row>
    <row r="1346" ht="15">
      <c r="G1346" s="5"/>
    </row>
    <row r="1347" ht="15">
      <c r="G1347" s="5"/>
    </row>
    <row r="1348" ht="15">
      <c r="G1348" s="5"/>
    </row>
    <row r="1349" ht="15">
      <c r="G1349" s="5"/>
    </row>
    <row r="1350" ht="15">
      <c r="G1350" s="5"/>
    </row>
    <row r="1351" ht="15">
      <c r="G1351" s="5"/>
    </row>
    <row r="1352" ht="15">
      <c r="G1352" s="5"/>
    </row>
    <row r="1353" ht="15">
      <c r="G1353" s="5"/>
    </row>
    <row r="1354" ht="15">
      <c r="G1354" s="5"/>
    </row>
    <row r="1355" ht="15">
      <c r="G1355" s="5"/>
    </row>
    <row r="1356" ht="15">
      <c r="G1356" s="5"/>
    </row>
    <row r="1357" ht="15">
      <c r="G1357" s="5"/>
    </row>
    <row r="1358" ht="15">
      <c r="G1358" s="5"/>
    </row>
    <row r="1359" ht="15">
      <c r="G1359" s="5"/>
    </row>
    <row r="1360" ht="15">
      <c r="G1360" s="5"/>
    </row>
    <row r="1361" ht="15">
      <c r="G1361" s="5"/>
    </row>
    <row r="1362" ht="15">
      <c r="G1362" s="5"/>
    </row>
    <row r="1363" ht="15">
      <c r="G1363" s="5"/>
    </row>
    <row r="1364" ht="15">
      <c r="G1364" s="5"/>
    </row>
    <row r="1365" ht="15">
      <c r="G1365" s="5"/>
    </row>
    <row r="1366" ht="15">
      <c r="G1366" s="5"/>
    </row>
    <row r="1367" ht="15">
      <c r="G1367" s="5"/>
    </row>
    <row r="1368" ht="15">
      <c r="G1368" s="5"/>
    </row>
    <row r="1369" ht="15">
      <c r="G1369" s="5"/>
    </row>
    <row r="1370" ht="15">
      <c r="G1370" s="5"/>
    </row>
    <row r="1371" ht="15">
      <c r="G1371" s="5"/>
    </row>
    <row r="1372" ht="15">
      <c r="G1372" s="5"/>
    </row>
    <row r="1373" ht="15">
      <c r="G1373" s="5"/>
    </row>
    <row r="1374" ht="15">
      <c r="G1374" s="5"/>
    </row>
    <row r="1375" ht="15">
      <c r="G1375" s="5"/>
    </row>
    <row r="1376" ht="15">
      <c r="G1376" s="5"/>
    </row>
    <row r="1377" ht="15">
      <c r="G1377" s="5"/>
    </row>
    <row r="1378" ht="15">
      <c r="G1378" s="5"/>
    </row>
    <row r="1379" ht="15">
      <c r="G1379" s="5"/>
    </row>
    <row r="1380" ht="15">
      <c r="G1380" s="5"/>
    </row>
    <row r="1381" ht="15">
      <c r="G1381" s="5"/>
    </row>
    <row r="1382" ht="15">
      <c r="G1382" s="5"/>
    </row>
    <row r="1383" ht="15">
      <c r="G1383" s="5"/>
    </row>
    <row r="1384" ht="15">
      <c r="G1384" s="5"/>
    </row>
    <row r="1385" ht="15">
      <c r="G1385" s="5"/>
    </row>
    <row r="1386" ht="15">
      <c r="G1386" s="5"/>
    </row>
    <row r="1387" ht="15">
      <c r="G1387" s="5"/>
    </row>
    <row r="1388" ht="15">
      <c r="G1388" s="5"/>
    </row>
    <row r="1389" ht="15">
      <c r="G1389" s="5"/>
    </row>
    <row r="1390" ht="15">
      <c r="G1390" s="5"/>
    </row>
    <row r="1391" ht="15">
      <c r="G1391" s="5"/>
    </row>
    <row r="1392" ht="15">
      <c r="G1392" s="5"/>
    </row>
    <row r="1393" ht="15">
      <c r="G1393" s="5"/>
    </row>
    <row r="1394" ht="15">
      <c r="G1394" s="5"/>
    </row>
    <row r="1395" ht="15">
      <c r="G1395" s="5"/>
    </row>
    <row r="1396" ht="15">
      <c r="G1396" s="5"/>
    </row>
    <row r="1397" ht="15">
      <c r="G1397" s="5"/>
    </row>
    <row r="1398" ht="15">
      <c r="G1398" s="5"/>
    </row>
    <row r="1399" ht="15">
      <c r="G1399" s="5"/>
    </row>
    <row r="1400" ht="15">
      <c r="G1400" s="5"/>
    </row>
    <row r="1401" ht="15">
      <c r="G1401" s="5"/>
    </row>
    <row r="1402" ht="15">
      <c r="G1402" s="5"/>
    </row>
    <row r="1403" ht="15">
      <c r="G1403" s="5"/>
    </row>
    <row r="1404" ht="15">
      <c r="G1404" s="5"/>
    </row>
    <row r="1405" ht="15">
      <c r="G1405" s="5"/>
    </row>
    <row r="1406" ht="15">
      <c r="G1406" s="5"/>
    </row>
    <row r="1407" ht="15">
      <c r="G1407" s="5"/>
    </row>
    <row r="1408" ht="15">
      <c r="G1408" s="5"/>
    </row>
    <row r="1409" ht="15">
      <c r="G1409" s="5"/>
    </row>
    <row r="1410" ht="15">
      <c r="G1410" s="5"/>
    </row>
    <row r="1411" ht="15">
      <c r="G1411" s="5"/>
    </row>
    <row r="1412" ht="15">
      <c r="G1412" s="5"/>
    </row>
    <row r="1413" ht="15">
      <c r="G1413" s="5"/>
    </row>
    <row r="1414" ht="15">
      <c r="G1414" s="5"/>
    </row>
    <row r="1415" ht="15">
      <c r="G1415" s="5"/>
    </row>
    <row r="1416" ht="15">
      <c r="G1416" s="5"/>
    </row>
    <row r="1417" ht="15">
      <c r="G1417" s="5"/>
    </row>
    <row r="1418" ht="15">
      <c r="G1418" s="5"/>
    </row>
    <row r="1419" ht="15">
      <c r="G1419" s="5"/>
    </row>
    <row r="1420" ht="15">
      <c r="G1420" s="5"/>
    </row>
    <row r="1421" ht="15">
      <c r="G1421" s="5"/>
    </row>
    <row r="1422" ht="15">
      <c r="G1422" s="5"/>
    </row>
    <row r="1423" ht="15">
      <c r="G1423" s="5"/>
    </row>
    <row r="1424" ht="15">
      <c r="G1424" s="5"/>
    </row>
    <row r="1425" ht="15">
      <c r="G1425" s="5"/>
    </row>
    <row r="1426" ht="15">
      <c r="G1426" s="5"/>
    </row>
    <row r="1427" ht="15">
      <c r="G1427" s="5"/>
    </row>
    <row r="1428" ht="15">
      <c r="G1428" s="5"/>
    </row>
    <row r="1429" ht="15">
      <c r="G1429" s="5"/>
    </row>
    <row r="1430" ht="15">
      <c r="G1430" s="5"/>
    </row>
    <row r="1431" ht="15">
      <c r="G1431" s="5"/>
    </row>
    <row r="1432" ht="15">
      <c r="G1432" s="5"/>
    </row>
    <row r="1433" ht="15">
      <c r="G1433" s="5"/>
    </row>
    <row r="1434" ht="15">
      <c r="G1434" s="5"/>
    </row>
    <row r="1435" ht="15">
      <c r="G1435" s="5"/>
    </row>
    <row r="1436" ht="15">
      <c r="G1436" s="5"/>
    </row>
    <row r="1437" ht="15">
      <c r="G1437" s="5"/>
    </row>
    <row r="1438" ht="15">
      <c r="G1438" s="5"/>
    </row>
    <row r="1439" ht="15">
      <c r="G1439" s="5"/>
    </row>
    <row r="1440" ht="15">
      <c r="G1440" s="5"/>
    </row>
    <row r="1441" ht="15">
      <c r="G1441" s="5"/>
    </row>
    <row r="1442" ht="15">
      <c r="G1442" s="5"/>
    </row>
    <row r="1443" ht="15">
      <c r="G1443" s="5"/>
    </row>
    <row r="1444" ht="15">
      <c r="G1444" s="5"/>
    </row>
    <row r="1445" ht="15">
      <c r="G1445" s="5"/>
    </row>
    <row r="1446" ht="15">
      <c r="G1446" s="5"/>
    </row>
    <row r="1447" ht="15">
      <c r="G1447" s="5"/>
    </row>
    <row r="1448" ht="15">
      <c r="G1448" s="5"/>
    </row>
    <row r="1449" ht="15">
      <c r="G1449" s="5"/>
    </row>
    <row r="1450" ht="15">
      <c r="G1450" s="5"/>
    </row>
    <row r="1451" ht="15">
      <c r="G1451" s="5"/>
    </row>
    <row r="1452" ht="15">
      <c r="G1452" s="5"/>
    </row>
    <row r="1453" ht="15">
      <c r="G1453" s="5"/>
    </row>
    <row r="1454" ht="15">
      <c r="G1454" s="5"/>
    </row>
    <row r="1455" ht="15">
      <c r="G1455" s="5"/>
    </row>
    <row r="1456" ht="15">
      <c r="G1456" s="5"/>
    </row>
    <row r="1457" ht="15">
      <c r="G1457" s="5"/>
    </row>
    <row r="1458" ht="15">
      <c r="G1458" s="5"/>
    </row>
    <row r="1459" ht="15">
      <c r="G1459" s="5"/>
    </row>
    <row r="1460" ht="15">
      <c r="G1460" s="5"/>
    </row>
    <row r="1461" ht="15">
      <c r="G1461" s="5"/>
    </row>
    <row r="1462" ht="15">
      <c r="G1462" s="5"/>
    </row>
    <row r="1463" ht="15">
      <c r="G1463" s="5"/>
    </row>
    <row r="1464" ht="15">
      <c r="G1464" s="5"/>
    </row>
    <row r="1465" ht="15">
      <c r="G1465" s="5"/>
    </row>
    <row r="1466" ht="15">
      <c r="G1466" s="5"/>
    </row>
    <row r="1467" ht="15">
      <c r="G1467" s="5"/>
    </row>
    <row r="1468" ht="15">
      <c r="G1468" s="5"/>
    </row>
    <row r="1469" ht="15">
      <c r="G1469" s="5"/>
    </row>
    <row r="1470" ht="15">
      <c r="G1470" s="5"/>
    </row>
    <row r="1471" ht="15">
      <c r="G1471" s="5"/>
    </row>
    <row r="1472" ht="15">
      <c r="G1472" s="5"/>
    </row>
    <row r="1473" ht="15">
      <c r="G1473" s="5"/>
    </row>
    <row r="1474" ht="15">
      <c r="G1474" s="5"/>
    </row>
    <row r="1475" ht="15">
      <c r="G1475" s="5"/>
    </row>
    <row r="1476" ht="15">
      <c r="G1476" s="5"/>
    </row>
    <row r="1477" ht="15">
      <c r="G1477" s="5"/>
    </row>
    <row r="1478" ht="15">
      <c r="G1478" s="5"/>
    </row>
    <row r="1479" ht="15">
      <c r="G1479" s="5"/>
    </row>
    <row r="1480" ht="15">
      <c r="G1480" s="5"/>
    </row>
    <row r="1481" ht="15">
      <c r="G1481" s="5"/>
    </row>
    <row r="1482" ht="15">
      <c r="G1482" s="5"/>
    </row>
    <row r="1483" ht="15">
      <c r="G1483" s="5"/>
    </row>
    <row r="1484" ht="15">
      <c r="G1484" s="5"/>
    </row>
    <row r="1485" ht="15">
      <c r="G1485" s="5"/>
    </row>
    <row r="1486" ht="15">
      <c r="G1486" s="5"/>
    </row>
    <row r="1487" ht="15">
      <c r="G1487" s="5"/>
    </row>
    <row r="1488" ht="15">
      <c r="G1488" s="5"/>
    </row>
    <row r="1489" ht="15">
      <c r="G1489" s="5"/>
    </row>
    <row r="1490" ht="15">
      <c r="G1490" s="5"/>
    </row>
    <row r="1491" ht="15">
      <c r="G1491" s="5"/>
    </row>
    <row r="1492" ht="15">
      <c r="G1492" s="5"/>
    </row>
    <row r="1493" ht="15">
      <c r="G1493" s="5"/>
    </row>
    <row r="1494" ht="15">
      <c r="G1494" s="5"/>
    </row>
    <row r="1495" ht="15">
      <c r="G1495" s="5"/>
    </row>
    <row r="1496" ht="15">
      <c r="G1496" s="5"/>
    </row>
    <row r="1497" ht="15">
      <c r="G1497" s="5"/>
    </row>
    <row r="1498" ht="15">
      <c r="G1498" s="5"/>
    </row>
    <row r="1499" ht="15">
      <c r="G1499" s="5"/>
    </row>
    <row r="1500" ht="15">
      <c r="G1500" s="5"/>
    </row>
    <row r="1501" ht="15">
      <c r="G1501" s="5"/>
    </row>
    <row r="1502" ht="15">
      <c r="G1502" s="5"/>
    </row>
    <row r="1503" ht="15">
      <c r="G1503" s="5"/>
    </row>
    <row r="1504" ht="15">
      <c r="G1504" s="5"/>
    </row>
    <row r="1505" ht="15">
      <c r="G1505" s="5"/>
    </row>
    <row r="1506" ht="15">
      <c r="G1506" s="5"/>
    </row>
    <row r="1507" ht="15">
      <c r="G1507" s="5"/>
    </row>
    <row r="1508" ht="15">
      <c r="G1508" s="5"/>
    </row>
    <row r="1509" ht="15">
      <c r="G1509" s="5"/>
    </row>
    <row r="1510" ht="15">
      <c r="G1510" s="5"/>
    </row>
    <row r="1511" ht="15">
      <c r="G1511" s="5"/>
    </row>
    <row r="1512" ht="15">
      <c r="G1512" s="5"/>
    </row>
    <row r="1513" ht="15">
      <c r="G1513" s="5"/>
    </row>
    <row r="1514" ht="15">
      <c r="G1514" s="5"/>
    </row>
    <row r="1515" ht="15">
      <c r="G1515" s="5"/>
    </row>
    <row r="1516" ht="15">
      <c r="G1516" s="5"/>
    </row>
    <row r="1517" ht="15">
      <c r="G1517" s="5"/>
    </row>
    <row r="1518" ht="15">
      <c r="G1518" s="5"/>
    </row>
    <row r="1519" ht="15">
      <c r="G1519" s="5"/>
    </row>
    <row r="1520" ht="15">
      <c r="G1520" s="5"/>
    </row>
    <row r="1521" ht="15">
      <c r="G1521" s="5"/>
    </row>
    <row r="1522" ht="15">
      <c r="G1522" s="5"/>
    </row>
    <row r="1523" ht="15">
      <c r="G1523" s="5"/>
    </row>
    <row r="1524" ht="15">
      <c r="G1524" s="5"/>
    </row>
    <row r="1525" ht="15">
      <c r="G1525" s="5"/>
    </row>
    <row r="1526" ht="15">
      <c r="G1526" s="5"/>
    </row>
    <row r="1527" ht="15">
      <c r="G1527" s="5"/>
    </row>
    <row r="1528" ht="15">
      <c r="G1528" s="5"/>
    </row>
    <row r="1529" ht="15">
      <c r="G1529" s="5"/>
    </row>
    <row r="1530" ht="15">
      <c r="G1530" s="5"/>
    </row>
    <row r="1531" ht="15">
      <c r="G1531" s="5"/>
    </row>
    <row r="1532" ht="15">
      <c r="G1532" s="5"/>
    </row>
    <row r="1533" ht="15">
      <c r="G1533" s="5"/>
    </row>
    <row r="1534" ht="15">
      <c r="G1534" s="5"/>
    </row>
    <row r="1535" ht="15">
      <c r="G1535" s="5"/>
    </row>
    <row r="1536" ht="15">
      <c r="G1536" s="5"/>
    </row>
    <row r="1537" ht="15">
      <c r="G1537" s="5"/>
    </row>
    <row r="1538" ht="15">
      <c r="G1538" s="5"/>
    </row>
    <row r="1539" ht="15">
      <c r="G1539" s="5"/>
    </row>
    <row r="1540" ht="15">
      <c r="G1540" s="5"/>
    </row>
    <row r="1541" ht="15">
      <c r="G1541" s="5"/>
    </row>
    <row r="1542" ht="15">
      <c r="G1542" s="5"/>
    </row>
    <row r="1543" ht="15">
      <c r="G1543" s="5"/>
    </row>
    <row r="1544" ht="15">
      <c r="G1544" s="5"/>
    </row>
    <row r="1545" ht="15">
      <c r="G1545" s="5"/>
    </row>
    <row r="1546" ht="15">
      <c r="G1546" s="5"/>
    </row>
    <row r="1547" ht="15">
      <c r="G1547" s="5"/>
    </row>
    <row r="1548" ht="15">
      <c r="G1548" s="5"/>
    </row>
    <row r="1549" ht="15">
      <c r="G1549" s="5"/>
    </row>
    <row r="1550" ht="15">
      <c r="G1550" s="5"/>
    </row>
    <row r="1551" ht="15">
      <c r="G1551" s="5"/>
    </row>
    <row r="1552" ht="15">
      <c r="G1552" s="5"/>
    </row>
    <row r="1553" ht="15">
      <c r="G1553" s="5"/>
    </row>
    <row r="1554" ht="15">
      <c r="G1554" s="5"/>
    </row>
    <row r="1555" ht="15">
      <c r="G1555" s="5"/>
    </row>
    <row r="1556" ht="15">
      <c r="G1556" s="5"/>
    </row>
    <row r="1557" ht="15">
      <c r="G1557" s="5"/>
    </row>
    <row r="1558" ht="15">
      <c r="G1558" s="5"/>
    </row>
    <row r="1559" ht="15">
      <c r="G1559" s="5"/>
    </row>
    <row r="1560" ht="15">
      <c r="G1560" s="5"/>
    </row>
    <row r="1561" ht="15">
      <c r="G1561" s="5"/>
    </row>
    <row r="1562" ht="15">
      <c r="G1562" s="5"/>
    </row>
    <row r="1563" ht="15">
      <c r="G1563" s="5"/>
    </row>
    <row r="1564" ht="15">
      <c r="G1564" s="5"/>
    </row>
    <row r="1565" ht="15">
      <c r="G1565" s="5"/>
    </row>
    <row r="1566" ht="15">
      <c r="G1566" s="5"/>
    </row>
    <row r="1567" ht="15">
      <c r="G1567" s="5"/>
    </row>
    <row r="1568" ht="15">
      <c r="G1568" s="5"/>
    </row>
    <row r="1569" ht="15">
      <c r="G1569" s="5"/>
    </row>
    <row r="1570" ht="15">
      <c r="G1570" s="5"/>
    </row>
    <row r="1571" ht="15">
      <c r="G1571" s="5"/>
    </row>
    <row r="1572" ht="15">
      <c r="G1572" s="5"/>
    </row>
    <row r="1573" ht="15">
      <c r="G1573" s="5"/>
    </row>
    <row r="1574" ht="15">
      <c r="G1574" s="5"/>
    </row>
    <row r="1575" ht="15">
      <c r="G1575" s="5"/>
    </row>
    <row r="1576" ht="15">
      <c r="G1576" s="5"/>
    </row>
    <row r="1577" ht="15">
      <c r="G1577" s="5"/>
    </row>
    <row r="1578" ht="15">
      <c r="G1578" s="5"/>
    </row>
    <row r="1579" ht="15">
      <c r="G1579" s="5"/>
    </row>
    <row r="1580" ht="15">
      <c r="G1580" s="5"/>
    </row>
    <row r="1581" ht="15">
      <c r="G1581" s="5"/>
    </row>
    <row r="1582" ht="15">
      <c r="G1582" s="5"/>
    </row>
    <row r="1583" ht="15">
      <c r="G1583" s="5"/>
    </row>
    <row r="1584" ht="15">
      <c r="G1584" s="5"/>
    </row>
    <row r="1585" ht="15">
      <c r="G1585" s="5"/>
    </row>
    <row r="1586" ht="15">
      <c r="G1586" s="5"/>
    </row>
    <row r="1587" ht="15">
      <c r="G1587" s="5"/>
    </row>
    <row r="1588" ht="15">
      <c r="G1588" s="5"/>
    </row>
    <row r="1589" ht="15">
      <c r="G1589" s="5"/>
    </row>
    <row r="1590" ht="15">
      <c r="G1590" s="5"/>
    </row>
    <row r="1591" ht="15">
      <c r="G1591" s="5"/>
    </row>
    <row r="1592" ht="15">
      <c r="G1592" s="5"/>
    </row>
    <row r="1593" ht="15">
      <c r="G1593" s="5"/>
    </row>
    <row r="1594" ht="15">
      <c r="G1594" s="5"/>
    </row>
    <row r="1595" ht="15">
      <c r="G1595" s="5"/>
    </row>
    <row r="1596" ht="15">
      <c r="G1596" s="5"/>
    </row>
    <row r="1597" ht="15">
      <c r="G1597" s="5"/>
    </row>
    <row r="1598" ht="15">
      <c r="G1598" s="5"/>
    </row>
    <row r="1599" ht="15">
      <c r="G1599" s="5"/>
    </row>
    <row r="1600" ht="15">
      <c r="G1600" s="5"/>
    </row>
    <row r="1601" ht="15">
      <c r="G1601" s="5"/>
    </row>
    <row r="1602" ht="15">
      <c r="G1602" s="5"/>
    </row>
    <row r="1603" ht="15">
      <c r="G1603" s="5"/>
    </row>
    <row r="1604" ht="15">
      <c r="G1604" s="5"/>
    </row>
    <row r="1605" ht="15">
      <c r="G1605" s="5"/>
    </row>
    <row r="1606" ht="15">
      <c r="G1606" s="5"/>
    </row>
    <row r="1607" ht="15">
      <c r="G1607" s="5"/>
    </row>
    <row r="1608" ht="15">
      <c r="G1608" s="5"/>
    </row>
    <row r="1609" ht="15">
      <c r="G1609" s="5"/>
    </row>
    <row r="1610" ht="15">
      <c r="G1610" s="5"/>
    </row>
    <row r="1611" ht="15">
      <c r="G1611" s="5"/>
    </row>
    <row r="1612" ht="15">
      <c r="G1612" s="5"/>
    </row>
    <row r="1613" ht="15">
      <c r="G1613" s="5"/>
    </row>
    <row r="1614" ht="15">
      <c r="G1614" s="5"/>
    </row>
    <row r="1615" ht="15">
      <c r="G1615" s="5"/>
    </row>
    <row r="1616" ht="15">
      <c r="G1616" s="5"/>
    </row>
    <row r="1617" ht="15">
      <c r="G1617" s="5"/>
    </row>
    <row r="1618" ht="15">
      <c r="G1618" s="5"/>
    </row>
    <row r="1619" ht="15">
      <c r="G1619" s="5"/>
    </row>
    <row r="1620" ht="15">
      <c r="G1620" s="5"/>
    </row>
    <row r="1621" ht="15">
      <c r="G1621" s="5"/>
    </row>
    <row r="1622" ht="15">
      <c r="G1622" s="5"/>
    </row>
    <row r="1623" ht="15">
      <c r="G1623" s="5"/>
    </row>
    <row r="1624" ht="15">
      <c r="G1624" s="5"/>
    </row>
    <row r="1625" ht="15">
      <c r="G1625" s="5"/>
    </row>
    <row r="1626" ht="15">
      <c r="G1626" s="5"/>
    </row>
    <row r="1627" ht="15">
      <c r="G1627" s="5"/>
    </row>
    <row r="1628" ht="15">
      <c r="G1628" s="5"/>
    </row>
    <row r="1629" ht="15">
      <c r="G1629" s="5"/>
    </row>
    <row r="1630" ht="15">
      <c r="G1630" s="5"/>
    </row>
    <row r="1631" ht="15">
      <c r="G1631" s="5"/>
    </row>
    <row r="1632" ht="15">
      <c r="G1632" s="5"/>
    </row>
    <row r="1633" ht="15">
      <c r="G1633" s="5"/>
    </row>
    <row r="1634" ht="15">
      <c r="G1634" s="5"/>
    </row>
    <row r="1635" ht="15">
      <c r="G1635" s="5"/>
    </row>
    <row r="1636" ht="15">
      <c r="G1636" s="5"/>
    </row>
    <row r="1637" ht="15">
      <c r="G1637" s="5"/>
    </row>
    <row r="1638" ht="15">
      <c r="G1638" s="5"/>
    </row>
    <row r="1639" ht="15">
      <c r="G1639" s="5"/>
    </row>
    <row r="1640" ht="15">
      <c r="G1640" s="5"/>
    </row>
    <row r="1641" ht="15">
      <c r="G1641" s="5"/>
    </row>
    <row r="1642" ht="15">
      <c r="G1642" s="5"/>
    </row>
    <row r="1643" ht="15">
      <c r="G1643" s="5"/>
    </row>
    <row r="1644" ht="15">
      <c r="G1644" s="5"/>
    </row>
    <row r="1645" ht="15">
      <c r="G1645" s="5"/>
    </row>
    <row r="1646" ht="15">
      <c r="G1646" s="5"/>
    </row>
    <row r="1647" ht="15">
      <c r="G1647" s="5"/>
    </row>
    <row r="1648" ht="15">
      <c r="G1648" s="5"/>
    </row>
    <row r="1649" ht="15">
      <c r="G1649" s="5"/>
    </row>
    <row r="1650" ht="15">
      <c r="G1650" s="5"/>
    </row>
    <row r="1651" ht="15">
      <c r="G1651" s="5"/>
    </row>
    <row r="1652" ht="15">
      <c r="G1652" s="5"/>
    </row>
    <row r="1653" ht="15">
      <c r="G1653" s="5"/>
    </row>
    <row r="1654" ht="15">
      <c r="G1654" s="5"/>
    </row>
    <row r="1655" ht="15">
      <c r="G1655" s="5"/>
    </row>
    <row r="1656" ht="15">
      <c r="G1656" s="5"/>
    </row>
    <row r="1657" ht="15">
      <c r="G1657" s="5"/>
    </row>
    <row r="1658" ht="15">
      <c r="G1658" s="5"/>
    </row>
    <row r="1659" ht="15">
      <c r="G1659" s="5"/>
    </row>
    <row r="1660" ht="15">
      <c r="G1660" s="5"/>
    </row>
    <row r="1661" ht="15">
      <c r="G1661" s="5"/>
    </row>
    <row r="1662" ht="15">
      <c r="G1662" s="5"/>
    </row>
    <row r="1663" ht="15">
      <c r="G1663" s="5"/>
    </row>
    <row r="1664" ht="15">
      <c r="G1664" s="5"/>
    </row>
    <row r="1665" ht="15">
      <c r="G1665" s="5"/>
    </row>
    <row r="1666" ht="15">
      <c r="G1666" s="5"/>
    </row>
    <row r="1667" ht="15">
      <c r="G1667" s="5"/>
    </row>
    <row r="1668" ht="15">
      <c r="G1668" s="5"/>
    </row>
    <row r="1669" ht="15">
      <c r="G1669" s="5"/>
    </row>
    <row r="1670" ht="15">
      <c r="G1670" s="5"/>
    </row>
    <row r="1671" ht="15">
      <c r="G1671" s="5"/>
    </row>
    <row r="1672" ht="15">
      <c r="G1672" s="5"/>
    </row>
    <row r="1673" ht="15">
      <c r="G1673" s="5"/>
    </row>
    <row r="1674" ht="15">
      <c r="G1674" s="5"/>
    </row>
    <row r="1675" ht="15">
      <c r="G1675" s="5"/>
    </row>
    <row r="1676" ht="15">
      <c r="G1676" s="5"/>
    </row>
    <row r="1677" ht="15">
      <c r="G1677" s="5"/>
    </row>
    <row r="1678" ht="15">
      <c r="G1678" s="5"/>
    </row>
    <row r="1679" ht="15">
      <c r="G1679" s="5"/>
    </row>
    <row r="1680" ht="15">
      <c r="G1680" s="5"/>
    </row>
    <row r="1681" ht="15">
      <c r="G1681" s="5"/>
    </row>
    <row r="1682" ht="15">
      <c r="G1682" s="5"/>
    </row>
    <row r="1683" ht="15">
      <c r="G1683" s="5"/>
    </row>
    <row r="1684" ht="15">
      <c r="G1684" s="5"/>
    </row>
    <row r="1685" ht="15">
      <c r="G1685" s="5"/>
    </row>
    <row r="1686" ht="15">
      <c r="G1686" s="5"/>
    </row>
    <row r="1687" ht="15">
      <c r="G1687" s="5"/>
    </row>
    <row r="1688" ht="15">
      <c r="G1688" s="5"/>
    </row>
    <row r="1689" ht="15">
      <c r="G1689" s="5"/>
    </row>
    <row r="1690" ht="15">
      <c r="G1690" s="5"/>
    </row>
    <row r="1691" ht="15">
      <c r="G1691" s="5"/>
    </row>
    <row r="1692" ht="15">
      <c r="G1692" s="5"/>
    </row>
    <row r="1693" ht="15">
      <c r="G1693" s="5"/>
    </row>
    <row r="1694" ht="15">
      <c r="G1694" s="5"/>
    </row>
    <row r="1695" ht="15">
      <c r="G1695" s="5"/>
    </row>
    <row r="1696" ht="15">
      <c r="G1696" s="5"/>
    </row>
    <row r="1697" ht="15">
      <c r="G1697" s="5"/>
    </row>
    <row r="1698" ht="15">
      <c r="G1698" s="5"/>
    </row>
    <row r="1699" ht="15">
      <c r="G1699" s="5"/>
    </row>
    <row r="1700" ht="15">
      <c r="G1700" s="5"/>
    </row>
    <row r="1701" ht="15">
      <c r="G1701" s="5"/>
    </row>
    <row r="1702" ht="15">
      <c r="G1702" s="5"/>
    </row>
    <row r="1703" ht="15">
      <c r="G1703" s="5"/>
    </row>
    <row r="1704" ht="15">
      <c r="G1704" s="5"/>
    </row>
    <row r="1705" ht="15">
      <c r="G1705" s="5"/>
    </row>
    <row r="1706" ht="15">
      <c r="G1706" s="5"/>
    </row>
    <row r="1707" ht="15">
      <c r="G1707" s="5"/>
    </row>
    <row r="1708" ht="15">
      <c r="G1708" s="5"/>
    </row>
    <row r="1709" ht="15">
      <c r="G1709" s="5"/>
    </row>
    <row r="1710" ht="15">
      <c r="G1710" s="5"/>
    </row>
    <row r="1711" ht="15">
      <c r="G1711" s="5"/>
    </row>
    <row r="1712" ht="15">
      <c r="G1712" s="5"/>
    </row>
    <row r="1713" ht="15">
      <c r="G1713" s="5"/>
    </row>
    <row r="1714" ht="15">
      <c r="G1714" s="5"/>
    </row>
    <row r="1715" ht="15">
      <c r="G1715" s="5"/>
    </row>
    <row r="1716" ht="15">
      <c r="G1716" s="5"/>
    </row>
    <row r="1717" ht="15">
      <c r="G1717" s="5"/>
    </row>
    <row r="1718" ht="15">
      <c r="G1718" s="5"/>
    </row>
    <row r="1719" ht="15">
      <c r="G1719" s="5"/>
    </row>
    <row r="1720" ht="15">
      <c r="G1720" s="5"/>
    </row>
    <row r="1721" ht="15">
      <c r="G1721" s="5"/>
    </row>
    <row r="1722" ht="15">
      <c r="G1722" s="5"/>
    </row>
    <row r="1723" ht="15">
      <c r="G1723" s="5"/>
    </row>
    <row r="1724" ht="15">
      <c r="G1724" s="5"/>
    </row>
    <row r="1725" ht="15">
      <c r="G1725" s="5"/>
    </row>
    <row r="1726" ht="15">
      <c r="G1726" s="5"/>
    </row>
    <row r="1727" ht="15">
      <c r="G1727" s="5"/>
    </row>
    <row r="1728" ht="15">
      <c r="G1728" s="5"/>
    </row>
    <row r="1729" ht="15">
      <c r="G1729" s="5"/>
    </row>
    <row r="1730" ht="15">
      <c r="G1730" s="5"/>
    </row>
    <row r="1731" ht="15">
      <c r="G1731" s="5"/>
    </row>
    <row r="1732" ht="15">
      <c r="G1732" s="5"/>
    </row>
    <row r="1733" ht="15">
      <c r="G1733" s="5"/>
    </row>
    <row r="1734" ht="15">
      <c r="G1734" s="5"/>
    </row>
    <row r="1735" ht="15">
      <c r="G1735" s="5"/>
    </row>
    <row r="1736" ht="15">
      <c r="G1736" s="5"/>
    </row>
    <row r="1737" ht="15">
      <c r="G1737" s="5"/>
    </row>
    <row r="1738" ht="15">
      <c r="G1738" s="5"/>
    </row>
    <row r="1739" ht="15">
      <c r="G1739" s="5"/>
    </row>
    <row r="1740" ht="15">
      <c r="G1740" s="5"/>
    </row>
    <row r="1741" ht="15">
      <c r="G1741" s="5"/>
    </row>
    <row r="1742" ht="15">
      <c r="G1742" s="5"/>
    </row>
    <row r="1743" ht="15">
      <c r="G1743" s="5"/>
    </row>
    <row r="1744" ht="15">
      <c r="G1744" s="5"/>
    </row>
    <row r="1745" ht="15">
      <c r="G1745" s="5"/>
    </row>
    <row r="1746" ht="15">
      <c r="G1746" s="5"/>
    </row>
    <row r="1747" ht="15">
      <c r="G1747" s="5"/>
    </row>
    <row r="1748" ht="15">
      <c r="G1748" s="5"/>
    </row>
    <row r="1749" ht="15">
      <c r="G1749" s="5"/>
    </row>
    <row r="1750" ht="15">
      <c r="G1750" s="5"/>
    </row>
    <row r="1751" ht="15">
      <c r="G1751" s="5"/>
    </row>
    <row r="1752" ht="15">
      <c r="G1752" s="5"/>
    </row>
    <row r="1753" ht="15">
      <c r="G1753" s="5"/>
    </row>
    <row r="1754" ht="15">
      <c r="G1754" s="5"/>
    </row>
    <row r="1755" ht="15">
      <c r="G1755" s="5"/>
    </row>
    <row r="1756" ht="15">
      <c r="G1756" s="5"/>
    </row>
    <row r="1757" ht="15">
      <c r="G1757" s="5"/>
    </row>
    <row r="1758" ht="15">
      <c r="G1758" s="5"/>
    </row>
    <row r="1759" ht="15">
      <c r="G1759" s="5"/>
    </row>
    <row r="1760" ht="15">
      <c r="G1760" s="5"/>
    </row>
    <row r="1761" ht="15">
      <c r="G1761" s="5"/>
    </row>
    <row r="1762" ht="15">
      <c r="G1762" s="5"/>
    </row>
    <row r="1763" ht="15">
      <c r="G1763" s="5"/>
    </row>
    <row r="1764" ht="15">
      <c r="G1764" s="5"/>
    </row>
    <row r="1765" ht="15">
      <c r="G1765" s="5"/>
    </row>
    <row r="1766" ht="15">
      <c r="G1766" s="5"/>
    </row>
    <row r="1767" ht="15">
      <c r="G1767" s="5"/>
    </row>
    <row r="1768" ht="15">
      <c r="G1768" s="5"/>
    </row>
    <row r="1769" ht="15">
      <c r="G1769" s="5"/>
    </row>
    <row r="1770" ht="15">
      <c r="G1770" s="5"/>
    </row>
    <row r="1771" ht="15">
      <c r="G1771" s="5"/>
    </row>
    <row r="1772" ht="15">
      <c r="G1772" s="5"/>
    </row>
    <row r="1773" ht="15">
      <c r="G1773" s="5"/>
    </row>
    <row r="1774" ht="15">
      <c r="G1774" s="5"/>
    </row>
    <row r="1775" ht="15">
      <c r="G1775" s="5"/>
    </row>
    <row r="1776" ht="15">
      <c r="G1776" s="5"/>
    </row>
    <row r="1777" ht="15">
      <c r="G1777" s="5"/>
    </row>
    <row r="1778" ht="15">
      <c r="G1778" s="5"/>
    </row>
    <row r="1779" ht="15">
      <c r="G1779" s="5"/>
    </row>
    <row r="1780" ht="15">
      <c r="G1780" s="5"/>
    </row>
    <row r="1781" ht="15">
      <c r="G1781" s="5"/>
    </row>
    <row r="1782" ht="15">
      <c r="G1782" s="5"/>
    </row>
    <row r="1783" ht="15">
      <c r="G1783" s="5"/>
    </row>
    <row r="1784" ht="15">
      <c r="G1784" s="5"/>
    </row>
    <row r="1785" ht="15">
      <c r="G1785" s="5"/>
    </row>
    <row r="1786" ht="15">
      <c r="G1786" s="5"/>
    </row>
    <row r="1787" ht="15">
      <c r="G1787" s="5"/>
    </row>
    <row r="1788" ht="15">
      <c r="G1788" s="5"/>
    </row>
    <row r="1789" ht="15">
      <c r="G1789" s="5"/>
    </row>
    <row r="1790" ht="15">
      <c r="G1790" s="5"/>
    </row>
    <row r="1791" ht="15">
      <c r="G1791" s="5"/>
    </row>
    <row r="1792" ht="15">
      <c r="G1792" s="5"/>
    </row>
    <row r="1793" ht="15">
      <c r="G1793" s="5"/>
    </row>
    <row r="1794" ht="15">
      <c r="G1794" s="5"/>
    </row>
    <row r="1795" ht="15">
      <c r="G1795" s="5"/>
    </row>
    <row r="1796" ht="15">
      <c r="G1796" s="5"/>
    </row>
    <row r="1797" ht="15">
      <c r="G1797" s="5"/>
    </row>
    <row r="1798" ht="15">
      <c r="G1798" s="5"/>
    </row>
    <row r="1799" ht="15">
      <c r="G1799" s="5"/>
    </row>
    <row r="1800" ht="15">
      <c r="G1800" s="5"/>
    </row>
    <row r="1801" ht="15">
      <c r="G1801" s="5"/>
    </row>
    <row r="1802" ht="15">
      <c r="G1802" s="5"/>
    </row>
    <row r="1803" ht="15">
      <c r="G1803" s="5"/>
    </row>
    <row r="1804" ht="15">
      <c r="G1804" s="5"/>
    </row>
    <row r="1805" ht="15">
      <c r="G1805" s="5"/>
    </row>
    <row r="1806" ht="15">
      <c r="G1806" s="5"/>
    </row>
    <row r="1807" ht="15">
      <c r="G1807" s="5"/>
    </row>
    <row r="1808" ht="15">
      <c r="G1808" s="5"/>
    </row>
    <row r="1809" ht="15">
      <c r="G1809" s="5"/>
    </row>
    <row r="1810" ht="15">
      <c r="G1810" s="5"/>
    </row>
    <row r="1811" ht="15">
      <c r="G1811" s="5"/>
    </row>
    <row r="1812" ht="15">
      <c r="G1812" s="5"/>
    </row>
    <row r="1813" ht="15">
      <c r="G1813" s="5"/>
    </row>
    <row r="1814" ht="15">
      <c r="G1814" s="5"/>
    </row>
    <row r="1815" ht="15">
      <c r="G1815" s="5"/>
    </row>
    <row r="1816" ht="15">
      <c r="G1816" s="5"/>
    </row>
    <row r="1817" ht="15">
      <c r="G1817" s="5"/>
    </row>
    <row r="1818" ht="15">
      <c r="G1818" s="5"/>
    </row>
    <row r="1819" ht="15">
      <c r="G1819" s="5"/>
    </row>
    <row r="1820" ht="15">
      <c r="G1820" s="5"/>
    </row>
    <row r="1821" ht="15">
      <c r="G1821" s="5"/>
    </row>
    <row r="1822" ht="15">
      <c r="G1822" s="5"/>
    </row>
    <row r="1823" ht="15">
      <c r="G1823" s="5"/>
    </row>
    <row r="1824" ht="15">
      <c r="G1824" s="5"/>
    </row>
    <row r="1825" ht="15">
      <c r="G1825" s="5"/>
    </row>
    <row r="1826" ht="15">
      <c r="G1826" s="5"/>
    </row>
    <row r="1827" ht="15">
      <c r="G1827" s="5"/>
    </row>
    <row r="1828" ht="15">
      <c r="G1828" s="5"/>
    </row>
    <row r="1829" ht="15">
      <c r="G1829" s="5"/>
    </row>
    <row r="1830" ht="15">
      <c r="G1830" s="5"/>
    </row>
    <row r="1831" ht="15">
      <c r="G1831" s="5"/>
    </row>
    <row r="1832" ht="15">
      <c r="G1832" s="5"/>
    </row>
    <row r="1833" ht="15">
      <c r="G1833" s="5"/>
    </row>
    <row r="1834" ht="15">
      <c r="G1834" s="5"/>
    </row>
    <row r="1835" ht="15">
      <c r="G1835" s="5"/>
    </row>
    <row r="1836" ht="15">
      <c r="G1836" s="5"/>
    </row>
    <row r="1837" ht="15">
      <c r="G1837" s="5"/>
    </row>
    <row r="1838" ht="15">
      <c r="G1838" s="5"/>
    </row>
    <row r="1839" ht="15">
      <c r="G1839" s="5"/>
    </row>
    <row r="1840" ht="15">
      <c r="G1840" s="5"/>
    </row>
    <row r="1841" ht="15">
      <c r="G1841" s="5"/>
    </row>
    <row r="1842" ht="15">
      <c r="G1842" s="5"/>
    </row>
    <row r="1843" ht="15">
      <c r="G1843" s="5"/>
    </row>
    <row r="1844" ht="15">
      <c r="G1844" s="5"/>
    </row>
    <row r="1845" ht="15">
      <c r="G1845" s="5"/>
    </row>
    <row r="1846" ht="15">
      <c r="G1846" s="5"/>
    </row>
    <row r="1847" ht="15">
      <c r="G1847" s="5"/>
    </row>
    <row r="1848" ht="15">
      <c r="G1848" s="5"/>
    </row>
    <row r="1849" ht="15">
      <c r="G1849" s="5"/>
    </row>
    <row r="1850" ht="15">
      <c r="G1850" s="5"/>
    </row>
    <row r="1851" ht="15">
      <c r="G1851" s="5"/>
    </row>
    <row r="1852" ht="15">
      <c r="G1852" s="5"/>
    </row>
    <row r="1853" ht="15">
      <c r="G1853" s="5"/>
    </row>
    <row r="1854" ht="15">
      <c r="G1854" s="5"/>
    </row>
    <row r="1855" ht="15">
      <c r="G1855" s="5"/>
    </row>
    <row r="1856" ht="15">
      <c r="G1856" s="5"/>
    </row>
    <row r="1857" ht="15">
      <c r="G1857" s="5"/>
    </row>
    <row r="1858" ht="15">
      <c r="G1858" s="5"/>
    </row>
    <row r="1859" ht="15">
      <c r="G1859" s="5"/>
    </row>
    <row r="1860" ht="15">
      <c r="G1860" s="5"/>
    </row>
    <row r="1861" ht="15">
      <c r="G1861" s="5"/>
    </row>
    <row r="1862" ht="15">
      <c r="G1862" s="5"/>
    </row>
    <row r="1863" ht="15">
      <c r="G1863" s="5"/>
    </row>
    <row r="1864" ht="15">
      <c r="G1864" s="5"/>
    </row>
    <row r="1865" ht="15">
      <c r="G1865" s="5"/>
    </row>
    <row r="1866" ht="15">
      <c r="G1866" s="5"/>
    </row>
    <row r="1867" ht="15">
      <c r="G1867" s="5"/>
    </row>
    <row r="1868" ht="15">
      <c r="G1868" s="5"/>
    </row>
    <row r="1869" ht="15">
      <c r="G1869" s="5"/>
    </row>
    <row r="1870" ht="15">
      <c r="G1870" s="5"/>
    </row>
    <row r="1871" ht="15">
      <c r="G1871" s="5"/>
    </row>
    <row r="1872" ht="15">
      <c r="G1872" s="5"/>
    </row>
    <row r="1873" ht="15">
      <c r="G1873" s="5"/>
    </row>
    <row r="1874" ht="15">
      <c r="G1874" s="5"/>
    </row>
    <row r="1875" ht="15">
      <c r="G1875" s="5"/>
    </row>
    <row r="1876" ht="15">
      <c r="G1876" s="5"/>
    </row>
    <row r="1877" ht="15">
      <c r="G1877" s="5"/>
    </row>
    <row r="1878" ht="15">
      <c r="G1878" s="5"/>
    </row>
    <row r="1879" ht="15">
      <c r="G1879" s="5"/>
    </row>
    <row r="1880" ht="15">
      <c r="G1880" s="5"/>
    </row>
    <row r="1881" ht="15">
      <c r="G1881" s="5"/>
    </row>
    <row r="1882" ht="15">
      <c r="G1882" s="5"/>
    </row>
    <row r="1883" ht="15">
      <c r="G1883" s="5"/>
    </row>
    <row r="1884" ht="15">
      <c r="G1884" s="5"/>
    </row>
    <row r="1885" ht="15">
      <c r="G1885" s="5"/>
    </row>
    <row r="1886" ht="15">
      <c r="G1886" s="5"/>
    </row>
    <row r="1887" ht="15">
      <c r="G1887" s="5"/>
    </row>
    <row r="1888" ht="15">
      <c r="G1888" s="5"/>
    </row>
    <row r="1889" ht="15">
      <c r="G1889" s="5"/>
    </row>
    <row r="1890" ht="15">
      <c r="G1890" s="5"/>
    </row>
    <row r="1891" ht="15">
      <c r="G1891" s="5"/>
    </row>
    <row r="1892" ht="15">
      <c r="G1892" s="5"/>
    </row>
    <row r="1893" ht="15">
      <c r="G1893" s="5"/>
    </row>
    <row r="1894" ht="15">
      <c r="G1894" s="5"/>
    </row>
    <row r="1895" ht="15">
      <c r="G1895" s="5"/>
    </row>
    <row r="1896" ht="15">
      <c r="G1896" s="5"/>
    </row>
    <row r="1897" ht="15">
      <c r="G1897" s="5"/>
    </row>
    <row r="1898" ht="15">
      <c r="G1898" s="5"/>
    </row>
    <row r="1899" ht="15">
      <c r="G1899" s="5"/>
    </row>
    <row r="1900" ht="15">
      <c r="G1900" s="5"/>
    </row>
    <row r="1901" ht="15">
      <c r="G1901" s="5"/>
    </row>
    <row r="1902" ht="15">
      <c r="G1902" s="5"/>
    </row>
    <row r="1903" ht="15">
      <c r="G1903" s="5"/>
    </row>
    <row r="1904" ht="15">
      <c r="G1904" s="5"/>
    </row>
    <row r="1905" ht="15">
      <c r="G1905" s="5"/>
    </row>
    <row r="1906" ht="15">
      <c r="G1906" s="5"/>
    </row>
    <row r="1907" ht="15">
      <c r="G1907" s="5"/>
    </row>
    <row r="1908" ht="15">
      <c r="G1908" s="5"/>
    </row>
    <row r="1909" ht="15">
      <c r="G1909" s="5"/>
    </row>
    <row r="1910" ht="15">
      <c r="G1910" s="5"/>
    </row>
    <row r="1911" ht="15">
      <c r="G1911" s="5"/>
    </row>
    <row r="1912" ht="15">
      <c r="G1912" s="5"/>
    </row>
    <row r="1913" ht="15">
      <c r="G1913" s="5"/>
    </row>
    <row r="1914" ht="15">
      <c r="G1914" s="5"/>
    </row>
    <row r="1915" ht="15">
      <c r="G1915" s="5"/>
    </row>
    <row r="1916" ht="15">
      <c r="G1916" s="5"/>
    </row>
    <row r="1917" ht="15">
      <c r="G1917" s="5"/>
    </row>
    <row r="1918" ht="15">
      <c r="G1918" s="5"/>
    </row>
    <row r="1919" ht="15">
      <c r="G1919" s="5"/>
    </row>
    <row r="1920" ht="15">
      <c r="G1920" s="5"/>
    </row>
    <row r="1921" ht="15">
      <c r="G1921" s="5"/>
    </row>
    <row r="1922" ht="15">
      <c r="G1922" s="5"/>
    </row>
    <row r="1923" ht="15">
      <c r="G1923" s="5"/>
    </row>
    <row r="1924" ht="15">
      <c r="G1924" s="5"/>
    </row>
    <row r="1925" ht="15">
      <c r="G1925" s="5"/>
    </row>
    <row r="1926" ht="15">
      <c r="G1926" s="5"/>
    </row>
    <row r="1927" ht="15">
      <c r="G1927" s="5"/>
    </row>
    <row r="1928" ht="15">
      <c r="G1928" s="5"/>
    </row>
    <row r="1929" ht="15">
      <c r="G1929" s="5"/>
    </row>
    <row r="1930" ht="15">
      <c r="G1930" s="5"/>
    </row>
    <row r="1931" ht="15">
      <c r="G1931" s="5"/>
    </row>
    <row r="1932" ht="15">
      <c r="G1932" s="5"/>
    </row>
    <row r="1933" ht="15">
      <c r="G1933" s="5"/>
    </row>
    <row r="1934" ht="15">
      <c r="G1934" s="5"/>
    </row>
    <row r="1935" ht="15">
      <c r="G1935" s="5"/>
    </row>
    <row r="1936" ht="15">
      <c r="G1936" s="5"/>
    </row>
    <row r="1937" ht="15">
      <c r="G1937" s="5"/>
    </row>
    <row r="1938" ht="15">
      <c r="G1938" s="5"/>
    </row>
    <row r="1939" ht="15">
      <c r="G1939" s="5"/>
    </row>
    <row r="1940" ht="15">
      <c r="G1940" s="5"/>
    </row>
    <row r="1941" ht="15">
      <c r="G1941" s="5"/>
    </row>
    <row r="1942" ht="15">
      <c r="G1942" s="5"/>
    </row>
    <row r="1943" ht="15">
      <c r="G1943" s="5"/>
    </row>
    <row r="1944" ht="15">
      <c r="G1944" s="5"/>
    </row>
    <row r="1945" ht="15">
      <c r="G1945" s="5"/>
    </row>
    <row r="1946" ht="15">
      <c r="G1946" s="5"/>
    </row>
    <row r="1947" ht="15">
      <c r="G1947" s="5"/>
    </row>
    <row r="1948" ht="15">
      <c r="G1948" s="5"/>
    </row>
    <row r="1949" ht="15">
      <c r="G1949" s="5"/>
    </row>
    <row r="1950" ht="15">
      <c r="G1950" s="5"/>
    </row>
    <row r="1951" ht="15">
      <c r="G1951" s="5"/>
    </row>
    <row r="1952" ht="15">
      <c r="G1952" s="5"/>
    </row>
    <row r="1953" ht="15">
      <c r="G1953" s="5"/>
    </row>
    <row r="1954" ht="15">
      <c r="G1954" s="5"/>
    </row>
    <row r="1955" ht="15">
      <c r="G1955" s="5"/>
    </row>
    <row r="1956" ht="15">
      <c r="G1956" s="5"/>
    </row>
    <row r="1957" ht="15">
      <c r="G1957" s="5"/>
    </row>
    <row r="1958" ht="15">
      <c r="G1958" s="5"/>
    </row>
    <row r="1959" ht="15">
      <c r="G1959" s="5"/>
    </row>
    <row r="1960" ht="15">
      <c r="G1960" s="5"/>
    </row>
    <row r="1961" ht="15">
      <c r="G1961" s="5"/>
    </row>
    <row r="1962" ht="15">
      <c r="G1962" s="5"/>
    </row>
    <row r="1963" ht="15">
      <c r="G1963" s="5"/>
    </row>
    <row r="1964" ht="15">
      <c r="G1964" s="5"/>
    </row>
    <row r="1965" ht="15">
      <c r="G1965" s="5"/>
    </row>
    <row r="1966" ht="15">
      <c r="G1966" s="5"/>
    </row>
    <row r="1967" ht="15">
      <c r="G1967" s="5"/>
    </row>
    <row r="1968" ht="15">
      <c r="G1968" s="5"/>
    </row>
    <row r="1969" ht="15">
      <c r="G1969" s="5"/>
    </row>
    <row r="1970" ht="15">
      <c r="G1970" s="5"/>
    </row>
    <row r="1971" ht="15">
      <c r="G1971" s="5"/>
    </row>
    <row r="1972" ht="15">
      <c r="G1972" s="5"/>
    </row>
    <row r="1973" ht="15">
      <c r="G1973" s="5"/>
    </row>
    <row r="1974" ht="15">
      <c r="G1974" s="5"/>
    </row>
    <row r="1975" ht="15">
      <c r="G1975" s="5"/>
    </row>
    <row r="1976" ht="15">
      <c r="G1976" s="5"/>
    </row>
    <row r="1977" ht="15">
      <c r="G1977" s="5"/>
    </row>
    <row r="1978" ht="15">
      <c r="G1978" s="5"/>
    </row>
    <row r="1979" ht="15">
      <c r="G1979" s="5"/>
    </row>
    <row r="1980" ht="15">
      <c r="G1980" s="5"/>
    </row>
    <row r="1981" ht="15">
      <c r="G1981" s="5"/>
    </row>
    <row r="1982" ht="15">
      <c r="G1982" s="5"/>
    </row>
    <row r="1983" ht="15">
      <c r="G1983" s="5"/>
    </row>
    <row r="1984" ht="15">
      <c r="G1984" s="5"/>
    </row>
    <row r="1985" ht="15">
      <c r="G1985" s="5"/>
    </row>
    <row r="1986" ht="15">
      <c r="G1986" s="5"/>
    </row>
    <row r="1987" ht="15">
      <c r="G1987" s="5"/>
    </row>
    <row r="1988" ht="15">
      <c r="G1988" s="5"/>
    </row>
    <row r="1989" ht="15">
      <c r="G1989" s="5"/>
    </row>
    <row r="1990" ht="15">
      <c r="G1990" s="5"/>
    </row>
    <row r="1991" ht="15">
      <c r="G1991" s="5"/>
    </row>
    <row r="1992" ht="15">
      <c r="G1992" s="5"/>
    </row>
    <row r="1993" ht="15">
      <c r="G1993" s="5"/>
    </row>
    <row r="1994" ht="15">
      <c r="G1994" s="5"/>
    </row>
    <row r="1995" ht="15">
      <c r="G1995" s="5"/>
    </row>
    <row r="1996" ht="15">
      <c r="G1996" s="5"/>
    </row>
    <row r="1997" ht="15">
      <c r="G1997" s="5"/>
    </row>
    <row r="1998" ht="15">
      <c r="G1998" s="5"/>
    </row>
    <row r="1999" ht="15">
      <c r="G1999" s="5"/>
    </row>
    <row r="2000" ht="15">
      <c r="G2000" s="5"/>
    </row>
    <row r="2001" ht="15">
      <c r="G2001" s="5"/>
    </row>
    <row r="2002" ht="15">
      <c r="G2002" s="5"/>
    </row>
    <row r="2003" ht="15">
      <c r="G2003" s="5"/>
    </row>
    <row r="2004" ht="15">
      <c r="G2004" s="5"/>
    </row>
    <row r="2005" ht="15">
      <c r="G2005" s="5"/>
    </row>
    <row r="2006" ht="15">
      <c r="G2006" s="5"/>
    </row>
    <row r="2007" ht="15">
      <c r="G2007" s="5"/>
    </row>
    <row r="2008" ht="15">
      <c r="G2008" s="5"/>
    </row>
    <row r="2009" ht="15">
      <c r="G2009" s="5"/>
    </row>
    <row r="2010" ht="15">
      <c r="G2010" s="5"/>
    </row>
    <row r="2011" ht="15">
      <c r="G2011" s="5"/>
    </row>
    <row r="2012" ht="15">
      <c r="G2012" s="5"/>
    </row>
    <row r="2013" ht="15">
      <c r="G2013" s="5"/>
    </row>
    <row r="2014" ht="15">
      <c r="G2014" s="5"/>
    </row>
    <row r="2015" ht="15">
      <c r="G2015" s="5"/>
    </row>
    <row r="2016" ht="15">
      <c r="G2016" s="5"/>
    </row>
    <row r="2017" ht="15">
      <c r="G2017" s="5"/>
    </row>
    <row r="2018" ht="15">
      <c r="G2018" s="5"/>
    </row>
    <row r="2019" ht="15">
      <c r="G2019" s="5"/>
    </row>
    <row r="2020" ht="15">
      <c r="G2020" s="5"/>
    </row>
    <row r="2021" ht="15">
      <c r="G2021" s="5"/>
    </row>
    <row r="2022" ht="15">
      <c r="G2022" s="5"/>
    </row>
    <row r="2023" ht="15">
      <c r="G2023" s="5"/>
    </row>
    <row r="2024" ht="15">
      <c r="G2024" s="5"/>
    </row>
    <row r="2025" ht="15">
      <c r="G2025" s="5"/>
    </row>
    <row r="2026" ht="15">
      <c r="G2026" s="5"/>
    </row>
    <row r="2027" ht="15">
      <c r="G2027" s="5"/>
    </row>
    <row r="2028" ht="15">
      <c r="G2028" s="5"/>
    </row>
    <row r="2029" ht="15">
      <c r="G2029" s="5"/>
    </row>
    <row r="2030" ht="15">
      <c r="G2030" s="5"/>
    </row>
    <row r="2031" ht="15">
      <c r="G2031" s="5"/>
    </row>
    <row r="2032" ht="15">
      <c r="G2032" s="5"/>
    </row>
    <row r="2033" ht="15">
      <c r="G2033" s="5"/>
    </row>
    <row r="2034" ht="15">
      <c r="G2034" s="5"/>
    </row>
    <row r="2035" ht="15">
      <c r="G2035" s="5"/>
    </row>
    <row r="2036" ht="15">
      <c r="G2036" s="5"/>
    </row>
    <row r="2037" ht="15">
      <c r="G2037" s="5"/>
    </row>
    <row r="2038" ht="15">
      <c r="G2038" s="5"/>
    </row>
    <row r="2039" ht="15">
      <c r="G2039" s="5"/>
    </row>
    <row r="2040" ht="15">
      <c r="G2040" s="5"/>
    </row>
    <row r="2041" ht="15">
      <c r="G2041" s="5"/>
    </row>
    <row r="2042" ht="15">
      <c r="G2042" s="5"/>
    </row>
    <row r="2043" ht="15">
      <c r="G2043" s="5"/>
    </row>
    <row r="2044" ht="15">
      <c r="G2044" s="5"/>
    </row>
    <row r="2045" ht="15">
      <c r="G2045" s="5"/>
    </row>
    <row r="2046" ht="15">
      <c r="G2046" s="5"/>
    </row>
    <row r="2047" ht="15">
      <c r="G2047" s="5"/>
    </row>
    <row r="2048" ht="15">
      <c r="G2048" s="5"/>
    </row>
    <row r="2049" ht="15">
      <c r="G2049" s="5"/>
    </row>
    <row r="2050" ht="15">
      <c r="G2050" s="5"/>
    </row>
    <row r="2051" ht="15">
      <c r="G2051" s="5"/>
    </row>
    <row r="2052" ht="15">
      <c r="G2052" s="5"/>
    </row>
    <row r="2053" ht="15">
      <c r="G2053" s="5"/>
    </row>
    <row r="2054" ht="15">
      <c r="G2054" s="5"/>
    </row>
    <row r="2055" ht="15">
      <c r="G2055" s="5"/>
    </row>
    <row r="2056" ht="15">
      <c r="G2056" s="5"/>
    </row>
    <row r="2057" ht="15">
      <c r="G2057" s="5"/>
    </row>
    <row r="2058" ht="15">
      <c r="G2058" s="5"/>
    </row>
    <row r="2059" ht="15">
      <c r="G2059" s="5"/>
    </row>
    <row r="2060" ht="15">
      <c r="G2060" s="5"/>
    </row>
    <row r="2061" ht="15">
      <c r="G2061" s="5"/>
    </row>
    <row r="2062" ht="15">
      <c r="G2062" s="5"/>
    </row>
    <row r="2063" ht="15">
      <c r="G2063" s="5"/>
    </row>
    <row r="2064" ht="15">
      <c r="G2064" s="5"/>
    </row>
    <row r="2065" ht="15">
      <c r="G2065" s="5"/>
    </row>
    <row r="2066" ht="15">
      <c r="G2066" s="5"/>
    </row>
    <row r="2067" ht="15">
      <c r="G2067" s="5"/>
    </row>
    <row r="2068" ht="15">
      <c r="G2068" s="5"/>
    </row>
    <row r="2069" ht="15">
      <c r="G2069" s="5"/>
    </row>
    <row r="2070" ht="15">
      <c r="G2070" s="5"/>
    </row>
    <row r="2071" ht="15">
      <c r="G2071" s="5"/>
    </row>
    <row r="2072" ht="15">
      <c r="G2072" s="5"/>
    </row>
    <row r="2073" ht="15">
      <c r="G2073" s="5"/>
    </row>
    <row r="2074" ht="15">
      <c r="G2074" s="5"/>
    </row>
    <row r="2075" ht="15">
      <c r="G2075" s="5"/>
    </row>
    <row r="2076" ht="15">
      <c r="G2076" s="5"/>
    </row>
    <row r="2077" ht="15">
      <c r="G2077" s="5"/>
    </row>
    <row r="2078" ht="15">
      <c r="G2078" s="5"/>
    </row>
    <row r="2079" ht="15">
      <c r="G2079" s="5"/>
    </row>
    <row r="2080" ht="15">
      <c r="G2080" s="5"/>
    </row>
    <row r="2081" ht="15">
      <c r="G2081" s="5"/>
    </row>
    <row r="2082" ht="15">
      <c r="G2082" s="5"/>
    </row>
    <row r="2083" ht="15">
      <c r="G2083" s="5"/>
    </row>
    <row r="2084" ht="15">
      <c r="G2084" s="5"/>
    </row>
    <row r="2085" ht="15">
      <c r="G2085" s="5"/>
    </row>
    <row r="2086" ht="15">
      <c r="G2086" s="5"/>
    </row>
    <row r="2087" ht="15">
      <c r="G2087" s="5"/>
    </row>
    <row r="2088" ht="15">
      <c r="G2088" s="5"/>
    </row>
    <row r="2089" ht="15">
      <c r="G2089" s="5"/>
    </row>
    <row r="2090" ht="15">
      <c r="G2090" s="5"/>
    </row>
    <row r="2091" ht="15">
      <c r="G2091" s="5"/>
    </row>
    <row r="2092" ht="15">
      <c r="G2092" s="5"/>
    </row>
    <row r="2093" ht="15">
      <c r="G2093" s="5"/>
    </row>
    <row r="2094" ht="15">
      <c r="G2094" s="5"/>
    </row>
    <row r="2095" ht="15">
      <c r="G2095" s="5"/>
    </row>
    <row r="2096" ht="15">
      <c r="G2096" s="5"/>
    </row>
    <row r="2097" ht="15">
      <c r="G2097" s="5"/>
    </row>
    <row r="2098" ht="15">
      <c r="G2098" s="5"/>
    </row>
    <row r="2099" ht="15">
      <c r="G2099" s="5"/>
    </row>
    <row r="2100" ht="15">
      <c r="G2100" s="5"/>
    </row>
    <row r="2101" ht="15">
      <c r="G2101" s="5"/>
    </row>
    <row r="2102" ht="15">
      <c r="G2102" s="5"/>
    </row>
    <row r="2103" ht="15">
      <c r="G2103" s="5"/>
    </row>
    <row r="2104" ht="15">
      <c r="G2104" s="5"/>
    </row>
    <row r="2105" ht="15">
      <c r="G2105" s="5"/>
    </row>
    <row r="2106" ht="15">
      <c r="G2106" s="5"/>
    </row>
    <row r="2107" ht="15">
      <c r="G2107" s="5"/>
    </row>
    <row r="2108" ht="15">
      <c r="G2108" s="5"/>
    </row>
    <row r="2109" ht="15">
      <c r="G2109" s="5"/>
    </row>
    <row r="2110" ht="15">
      <c r="G2110" s="5"/>
    </row>
    <row r="2111" ht="15">
      <c r="G2111" s="5"/>
    </row>
    <row r="2112" ht="15">
      <c r="G2112" s="5"/>
    </row>
    <row r="2113" ht="15">
      <c r="G2113" s="5"/>
    </row>
    <row r="2114" ht="15">
      <c r="G2114" s="5"/>
    </row>
    <row r="2115" ht="15">
      <c r="G2115" s="5"/>
    </row>
    <row r="2116" ht="15">
      <c r="G2116" s="5"/>
    </row>
    <row r="2117" ht="15">
      <c r="G2117" s="5"/>
    </row>
    <row r="2118" ht="15">
      <c r="G2118" s="5"/>
    </row>
    <row r="2119" ht="15">
      <c r="G2119" s="5"/>
    </row>
    <row r="2120" ht="15">
      <c r="G2120" s="5"/>
    </row>
    <row r="2121" ht="15">
      <c r="G2121" s="5"/>
    </row>
    <row r="2122" ht="15">
      <c r="G2122" s="5"/>
    </row>
    <row r="2123" ht="15">
      <c r="G2123" s="5"/>
    </row>
    <row r="2124" ht="15">
      <c r="G2124" s="5"/>
    </row>
    <row r="2125" ht="15">
      <c r="G2125" s="5"/>
    </row>
    <row r="2126" ht="15">
      <c r="G2126" s="5"/>
    </row>
    <row r="2127" ht="15">
      <c r="G2127" s="5"/>
    </row>
    <row r="2128" ht="15">
      <c r="G2128" s="5"/>
    </row>
    <row r="2129" ht="15">
      <c r="G2129" s="5"/>
    </row>
    <row r="2130" ht="15">
      <c r="G2130" s="5"/>
    </row>
    <row r="2131" ht="15">
      <c r="G2131" s="5"/>
    </row>
    <row r="2132" ht="15">
      <c r="G2132" s="5"/>
    </row>
    <row r="2133" ht="15">
      <c r="G2133" s="5"/>
    </row>
    <row r="2134" ht="15">
      <c r="G2134" s="5"/>
    </row>
    <row r="2135" ht="15">
      <c r="G2135" s="5"/>
    </row>
    <row r="2136" ht="15">
      <c r="G2136" s="5"/>
    </row>
    <row r="2137" ht="15">
      <c r="G2137" s="5"/>
    </row>
    <row r="2138" ht="15">
      <c r="G2138" s="5"/>
    </row>
    <row r="2139" ht="15">
      <c r="G2139" s="5"/>
    </row>
    <row r="2140" ht="15">
      <c r="G2140" s="5"/>
    </row>
    <row r="2141" ht="15">
      <c r="G2141" s="5"/>
    </row>
    <row r="2142" ht="15">
      <c r="G2142" s="5"/>
    </row>
    <row r="2143" ht="15">
      <c r="G2143" s="5"/>
    </row>
    <row r="2144" ht="15">
      <c r="G2144" s="5"/>
    </row>
    <row r="2145" ht="15">
      <c r="G2145" s="5"/>
    </row>
    <row r="2146" ht="15">
      <c r="G2146" s="5"/>
    </row>
    <row r="2147" ht="15">
      <c r="G2147" s="5"/>
    </row>
    <row r="2148" ht="15">
      <c r="G2148" s="5"/>
    </row>
    <row r="2149" ht="15">
      <c r="G2149" s="5"/>
    </row>
    <row r="2150" ht="15">
      <c r="G2150" s="5"/>
    </row>
    <row r="2151" ht="15">
      <c r="G2151" s="5"/>
    </row>
    <row r="2152" ht="15">
      <c r="G2152" s="5"/>
    </row>
    <row r="2153" ht="15">
      <c r="G2153" s="5"/>
    </row>
    <row r="2154" ht="15">
      <c r="G2154" s="5"/>
    </row>
    <row r="2155" ht="15">
      <c r="G2155" s="5"/>
    </row>
    <row r="2156" ht="15">
      <c r="G2156" s="5"/>
    </row>
    <row r="2157" ht="15">
      <c r="G2157" s="5"/>
    </row>
    <row r="2158" ht="15">
      <c r="G2158" s="5"/>
    </row>
    <row r="2159" ht="15">
      <c r="G2159" s="5"/>
    </row>
    <row r="2160" ht="15">
      <c r="G2160" s="5"/>
    </row>
    <row r="2161" ht="15">
      <c r="G2161" s="5"/>
    </row>
    <row r="2162" ht="15">
      <c r="G2162" s="5"/>
    </row>
    <row r="2163" ht="15">
      <c r="G2163" s="5"/>
    </row>
    <row r="2164" ht="15">
      <c r="G2164" s="5"/>
    </row>
    <row r="2165" ht="15">
      <c r="G2165" s="5"/>
    </row>
    <row r="2166" ht="15">
      <c r="G2166" s="5"/>
    </row>
    <row r="2167" ht="15">
      <c r="G2167" s="5"/>
    </row>
    <row r="2168" ht="15">
      <c r="G2168" s="5"/>
    </row>
    <row r="2169" ht="15">
      <c r="G2169" s="5"/>
    </row>
    <row r="2170" ht="15">
      <c r="G2170" s="5"/>
    </row>
    <row r="2171" ht="15">
      <c r="G2171" s="5"/>
    </row>
    <row r="2172" ht="15">
      <c r="G2172" s="5"/>
    </row>
    <row r="2173" ht="15">
      <c r="G2173" s="5"/>
    </row>
    <row r="2174" ht="15">
      <c r="G2174" s="5"/>
    </row>
    <row r="2175" ht="15">
      <c r="G2175" s="5"/>
    </row>
    <row r="2176" ht="15">
      <c r="G2176" s="5"/>
    </row>
    <row r="2177" ht="15">
      <c r="G2177" s="5"/>
    </row>
    <row r="2178" ht="15">
      <c r="G2178" s="5"/>
    </row>
    <row r="2179" ht="15">
      <c r="G2179" s="5"/>
    </row>
    <row r="2180" ht="15">
      <c r="G2180" s="5"/>
    </row>
    <row r="2181" ht="15">
      <c r="G2181" s="5"/>
    </row>
    <row r="2182" ht="15">
      <c r="G2182" s="5"/>
    </row>
    <row r="2183" ht="15">
      <c r="G2183" s="5"/>
    </row>
    <row r="2184" ht="15">
      <c r="G2184" s="5"/>
    </row>
    <row r="2185" ht="15">
      <c r="G2185" s="5"/>
    </row>
    <row r="2186" ht="15">
      <c r="G2186" s="5"/>
    </row>
    <row r="2187" ht="15">
      <c r="G2187" s="5"/>
    </row>
    <row r="2188" ht="15">
      <c r="G2188" s="5"/>
    </row>
    <row r="2189" ht="15">
      <c r="G2189" s="5"/>
    </row>
    <row r="2190" ht="15">
      <c r="G2190" s="5"/>
    </row>
    <row r="2191" ht="15">
      <c r="G2191" s="5"/>
    </row>
    <row r="2192" ht="15">
      <c r="G2192" s="5"/>
    </row>
    <row r="2193" ht="15">
      <c r="G2193" s="5"/>
    </row>
    <row r="2194" ht="15">
      <c r="G2194" s="5"/>
    </row>
    <row r="2195" ht="15">
      <c r="G2195" s="5"/>
    </row>
    <row r="2196" ht="15">
      <c r="G2196" s="5"/>
    </row>
    <row r="2197" ht="15">
      <c r="G2197" s="5"/>
    </row>
    <row r="2198" ht="15">
      <c r="G2198" s="5"/>
    </row>
    <row r="2199" ht="15">
      <c r="G2199" s="5"/>
    </row>
    <row r="2200" ht="15">
      <c r="G2200" s="5"/>
    </row>
    <row r="2201" ht="15">
      <c r="G2201" s="5"/>
    </row>
    <row r="2202" ht="15">
      <c r="G2202" s="5"/>
    </row>
    <row r="2203" ht="15">
      <c r="G2203" s="5"/>
    </row>
    <row r="2204" ht="15">
      <c r="G2204" s="5"/>
    </row>
    <row r="2205" ht="15">
      <c r="G2205" s="5"/>
    </row>
    <row r="2206" ht="15">
      <c r="G2206" s="5"/>
    </row>
    <row r="2207" ht="15">
      <c r="G2207" s="5"/>
    </row>
    <row r="2208" ht="15">
      <c r="G2208" s="5"/>
    </row>
    <row r="2209" ht="15">
      <c r="G2209" s="5"/>
    </row>
    <row r="2210" ht="15">
      <c r="G2210" s="5"/>
    </row>
    <row r="2211" ht="15">
      <c r="G2211" s="5"/>
    </row>
    <row r="2212" ht="15">
      <c r="G2212" s="5"/>
    </row>
    <row r="2213" ht="15">
      <c r="G2213" s="5"/>
    </row>
    <row r="2214" ht="15">
      <c r="G2214" s="5"/>
    </row>
    <row r="2215" ht="15">
      <c r="G2215" s="5"/>
    </row>
    <row r="2216" ht="15">
      <c r="G2216" s="5"/>
    </row>
    <row r="2217" ht="15">
      <c r="G2217" s="5"/>
    </row>
    <row r="2218" ht="15">
      <c r="G2218" s="5"/>
    </row>
    <row r="2219" ht="15">
      <c r="G2219" s="5"/>
    </row>
    <row r="2220" ht="15">
      <c r="G2220" s="5"/>
    </row>
    <row r="2221" ht="15">
      <c r="G2221" s="5"/>
    </row>
    <row r="2222" ht="15">
      <c r="G2222" s="5"/>
    </row>
    <row r="2223" ht="15">
      <c r="G2223" s="5"/>
    </row>
    <row r="2224" ht="15">
      <c r="G2224" s="5"/>
    </row>
    <row r="2225" ht="15">
      <c r="G2225" s="5"/>
    </row>
    <row r="2226" ht="15">
      <c r="G2226" s="5"/>
    </row>
    <row r="2227" ht="15">
      <c r="G2227" s="5"/>
    </row>
    <row r="2228" ht="15">
      <c r="G2228" s="5"/>
    </row>
    <row r="2229" ht="15">
      <c r="G2229" s="5"/>
    </row>
    <row r="2230" ht="15">
      <c r="G2230" s="5"/>
    </row>
    <row r="2231" ht="15">
      <c r="G2231" s="5"/>
    </row>
    <row r="2232" ht="15">
      <c r="G2232" s="5"/>
    </row>
    <row r="2233" ht="15">
      <c r="G2233" s="5"/>
    </row>
    <row r="2234" ht="15">
      <c r="G2234" s="5"/>
    </row>
    <row r="2235" ht="15">
      <c r="G2235" s="5"/>
    </row>
    <row r="2236" ht="15">
      <c r="G2236" s="5"/>
    </row>
    <row r="2237" ht="15">
      <c r="G2237" s="5"/>
    </row>
    <row r="2238" ht="15">
      <c r="G2238" s="5"/>
    </row>
    <row r="2239" ht="15">
      <c r="G2239" s="5"/>
    </row>
    <row r="2240" ht="15">
      <c r="G2240" s="5"/>
    </row>
    <row r="2241" ht="15">
      <c r="G2241" s="5"/>
    </row>
    <row r="2242" ht="15">
      <c r="G2242" s="5"/>
    </row>
    <row r="2243" ht="15">
      <c r="G2243" s="5"/>
    </row>
    <row r="2244" ht="15">
      <c r="G2244" s="5"/>
    </row>
    <row r="2245" ht="15">
      <c r="G2245" s="5"/>
    </row>
    <row r="2246" ht="15">
      <c r="G2246" s="5"/>
    </row>
    <row r="2247" ht="15">
      <c r="G2247" s="5"/>
    </row>
    <row r="2248" ht="15">
      <c r="G2248" s="5"/>
    </row>
    <row r="2249" ht="15">
      <c r="G2249" s="5"/>
    </row>
    <row r="2250" ht="15">
      <c r="G2250" s="5"/>
    </row>
    <row r="2251" ht="15">
      <c r="G2251" s="5"/>
    </row>
    <row r="2252" ht="15">
      <c r="G2252" s="5"/>
    </row>
    <row r="2253" ht="15">
      <c r="G2253" s="5"/>
    </row>
    <row r="2254" ht="15">
      <c r="G2254" s="5"/>
    </row>
    <row r="2255" ht="15">
      <c r="G2255" s="5"/>
    </row>
    <row r="2256" ht="15">
      <c r="G2256" s="5"/>
    </row>
    <row r="2257" ht="15">
      <c r="G2257" s="5"/>
    </row>
    <row r="2258" ht="15">
      <c r="G2258" s="5"/>
    </row>
    <row r="2259" ht="15">
      <c r="G2259" s="5"/>
    </row>
    <row r="2260" ht="15">
      <c r="G2260" s="5"/>
    </row>
    <row r="2261" ht="15">
      <c r="G2261" s="5"/>
    </row>
    <row r="2262" ht="15">
      <c r="G2262" s="5"/>
    </row>
    <row r="2263" ht="15">
      <c r="G2263" s="5"/>
    </row>
    <row r="2264" ht="15">
      <c r="G2264" s="5"/>
    </row>
    <row r="2265" ht="15">
      <c r="G2265" s="5"/>
    </row>
    <row r="2266" ht="15">
      <c r="G2266" s="5"/>
    </row>
    <row r="2267" ht="15">
      <c r="G2267" s="5"/>
    </row>
    <row r="2268" ht="15">
      <c r="G2268" s="5"/>
    </row>
    <row r="2269" ht="15">
      <c r="G2269" s="5"/>
    </row>
    <row r="2270" ht="15">
      <c r="G2270" s="5"/>
    </row>
    <row r="2271" ht="15">
      <c r="G2271" s="5"/>
    </row>
    <row r="2272" ht="15">
      <c r="G2272" s="5"/>
    </row>
    <row r="2273" ht="15">
      <c r="G2273" s="5"/>
    </row>
    <row r="2274" ht="15">
      <c r="G2274" s="5"/>
    </row>
    <row r="2275" ht="15">
      <c r="G2275" s="5"/>
    </row>
    <row r="2276" ht="15">
      <c r="G2276" s="5"/>
    </row>
    <row r="2277" ht="15">
      <c r="G2277" s="5"/>
    </row>
    <row r="2278" ht="15">
      <c r="G2278" s="5"/>
    </row>
    <row r="2279" ht="15">
      <c r="G2279" s="5"/>
    </row>
    <row r="2280" ht="15">
      <c r="G2280" s="5"/>
    </row>
    <row r="2281" ht="15">
      <c r="G2281" s="5"/>
    </row>
    <row r="2282" ht="15">
      <c r="G2282" s="5"/>
    </row>
    <row r="2283" ht="15">
      <c r="G2283" s="5"/>
    </row>
    <row r="2284" ht="15">
      <c r="G2284" s="5"/>
    </row>
    <row r="2285" ht="15">
      <c r="G2285" s="5"/>
    </row>
    <row r="2286" ht="15">
      <c r="G2286" s="5"/>
    </row>
    <row r="2287" ht="15">
      <c r="G2287" s="5"/>
    </row>
    <row r="2288" ht="15">
      <c r="G2288" s="5"/>
    </row>
    <row r="2289" ht="15">
      <c r="G2289" s="5"/>
    </row>
    <row r="2290" ht="15">
      <c r="G2290" s="5"/>
    </row>
    <row r="2291" ht="15">
      <c r="G2291" s="5"/>
    </row>
    <row r="2292" ht="15">
      <c r="G2292" s="5"/>
    </row>
    <row r="2293" ht="15">
      <c r="G2293" s="5"/>
    </row>
    <row r="2294" ht="15">
      <c r="G2294" s="5"/>
    </row>
    <row r="2295" ht="15">
      <c r="G2295" s="5"/>
    </row>
    <row r="2296" ht="15">
      <c r="G2296" s="5"/>
    </row>
    <row r="2297" ht="15">
      <c r="G2297" s="5"/>
    </row>
    <row r="2298" ht="15">
      <c r="G2298" s="5"/>
    </row>
    <row r="2299" ht="15">
      <c r="G2299" s="5"/>
    </row>
    <row r="2300" ht="15">
      <c r="G2300" s="5"/>
    </row>
    <row r="2301" ht="15">
      <c r="G2301" s="5"/>
    </row>
    <row r="2302" ht="15">
      <c r="G2302" s="5"/>
    </row>
    <row r="2303" ht="15">
      <c r="G2303" s="5"/>
    </row>
    <row r="2304" ht="15">
      <c r="G2304" s="5"/>
    </row>
    <row r="2305" ht="15">
      <c r="G2305" s="5"/>
    </row>
    <row r="2306" ht="15">
      <c r="G2306" s="5"/>
    </row>
    <row r="2307" ht="15">
      <c r="G2307" s="5"/>
    </row>
    <row r="2308" ht="15">
      <c r="G2308" s="5"/>
    </row>
    <row r="2309" ht="15">
      <c r="G2309" s="5"/>
    </row>
    <row r="2310" ht="15">
      <c r="G2310" s="5"/>
    </row>
    <row r="2311" ht="15">
      <c r="G2311" s="5"/>
    </row>
    <row r="2312" ht="15">
      <c r="G2312" s="5"/>
    </row>
    <row r="2313" ht="15">
      <c r="G2313" s="5"/>
    </row>
    <row r="2314" ht="15">
      <c r="G2314" s="5"/>
    </row>
    <row r="2315" ht="15">
      <c r="G2315" s="5"/>
    </row>
    <row r="2316" ht="15">
      <c r="G2316" s="5"/>
    </row>
    <row r="2317" ht="15">
      <c r="G2317" s="5"/>
    </row>
    <row r="2318" ht="15">
      <c r="G2318" s="5"/>
    </row>
    <row r="2319" ht="15">
      <c r="G2319" s="5"/>
    </row>
    <row r="2320" ht="15">
      <c r="G2320" s="5"/>
    </row>
    <row r="2321" ht="15">
      <c r="G2321" s="5"/>
    </row>
    <row r="2322" ht="15">
      <c r="G2322" s="5"/>
    </row>
    <row r="2323" ht="15">
      <c r="G2323" s="5"/>
    </row>
    <row r="2324" ht="15">
      <c r="G2324" s="5"/>
    </row>
    <row r="2325" ht="15">
      <c r="G2325" s="5"/>
    </row>
    <row r="2326" ht="15">
      <c r="G2326" s="5"/>
    </row>
    <row r="2327" ht="15">
      <c r="G2327" s="5"/>
    </row>
    <row r="2328" ht="15">
      <c r="G2328" s="5"/>
    </row>
    <row r="2329" ht="15">
      <c r="G2329" s="5"/>
    </row>
    <row r="2330" ht="15">
      <c r="G2330" s="5"/>
    </row>
    <row r="2331" ht="15">
      <c r="G2331" s="5"/>
    </row>
    <row r="2332" ht="15">
      <c r="G2332" s="5"/>
    </row>
    <row r="2333" ht="15">
      <c r="G2333" s="5"/>
    </row>
    <row r="2334" ht="15">
      <c r="G2334" s="5"/>
    </row>
    <row r="2335" ht="15">
      <c r="G2335" s="5"/>
    </row>
    <row r="2336" ht="15">
      <c r="G2336" s="5"/>
    </row>
    <row r="2337" ht="15">
      <c r="G2337" s="5"/>
    </row>
    <row r="2338" ht="15">
      <c r="G2338" s="5"/>
    </row>
    <row r="2339" ht="15">
      <c r="G2339" s="5"/>
    </row>
    <row r="2340" ht="15">
      <c r="G2340" s="5"/>
    </row>
    <row r="2341" ht="15">
      <c r="G2341" s="5"/>
    </row>
    <row r="2342" ht="15">
      <c r="G2342" s="5"/>
    </row>
    <row r="2343" ht="15">
      <c r="G2343" s="5"/>
    </row>
    <row r="2344" ht="15">
      <c r="G2344" s="5"/>
    </row>
    <row r="2345" ht="15">
      <c r="G2345" s="5"/>
    </row>
    <row r="2346" ht="15">
      <c r="G2346" s="5"/>
    </row>
    <row r="2347" ht="15">
      <c r="G2347" s="5"/>
    </row>
    <row r="2348" ht="15">
      <c r="G2348" s="5"/>
    </row>
    <row r="2349" ht="15">
      <c r="G2349" s="5"/>
    </row>
    <row r="2350" ht="15">
      <c r="G2350" s="5"/>
    </row>
    <row r="2351" ht="15">
      <c r="G2351" s="5"/>
    </row>
    <row r="2352" ht="15">
      <c r="G2352" s="5"/>
    </row>
    <row r="2353" ht="15">
      <c r="G2353" s="5"/>
    </row>
    <row r="2354" ht="15">
      <c r="G2354" s="5"/>
    </row>
    <row r="2355" ht="15">
      <c r="G2355" s="5"/>
    </row>
    <row r="2356" ht="15">
      <c r="G2356" s="5"/>
    </row>
    <row r="2357" ht="15">
      <c r="G2357" s="5"/>
    </row>
    <row r="2358" ht="15">
      <c r="G2358" s="5"/>
    </row>
    <row r="2359" ht="15">
      <c r="G2359" s="5"/>
    </row>
    <row r="2360" ht="15">
      <c r="G2360" s="5"/>
    </row>
    <row r="2361" ht="15">
      <c r="G2361" s="5"/>
    </row>
    <row r="2362" ht="15">
      <c r="G2362" s="5"/>
    </row>
    <row r="2363" ht="15">
      <c r="G2363" s="5"/>
    </row>
    <row r="2364" ht="15">
      <c r="G2364" s="5"/>
    </row>
    <row r="2365" ht="15">
      <c r="G2365" s="5"/>
    </row>
    <row r="2366" ht="15">
      <c r="G2366" s="5"/>
    </row>
    <row r="2367" ht="15">
      <c r="G2367" s="5"/>
    </row>
    <row r="2368" ht="15">
      <c r="G2368" s="5"/>
    </row>
    <row r="2369" ht="15">
      <c r="G2369" s="5"/>
    </row>
    <row r="2370" ht="15">
      <c r="G2370" s="5"/>
    </row>
    <row r="2371" ht="15">
      <c r="G2371" s="5"/>
    </row>
    <row r="2372" ht="15">
      <c r="G2372" s="5"/>
    </row>
    <row r="2373" ht="15">
      <c r="G2373" s="5"/>
    </row>
    <row r="2374" ht="15">
      <c r="G2374" s="5"/>
    </row>
    <row r="2375" ht="15">
      <c r="G2375" s="5"/>
    </row>
    <row r="2376" ht="15">
      <c r="G2376" s="5"/>
    </row>
    <row r="2377" ht="15">
      <c r="G2377" s="5"/>
    </row>
    <row r="2378" ht="15">
      <c r="G2378" s="5"/>
    </row>
    <row r="2379" ht="15">
      <c r="G2379" s="5"/>
    </row>
    <row r="2380" ht="15">
      <c r="G2380" s="5"/>
    </row>
    <row r="2381" ht="15">
      <c r="G2381" s="5"/>
    </row>
    <row r="2382" ht="15">
      <c r="G2382" s="5"/>
    </row>
    <row r="2383" ht="15">
      <c r="G2383" s="5"/>
    </row>
    <row r="2384" ht="15">
      <c r="G2384" s="5"/>
    </row>
    <row r="2385" ht="15">
      <c r="G2385" s="5"/>
    </row>
    <row r="2386" ht="15">
      <c r="G2386" s="5"/>
    </row>
    <row r="2387" ht="15">
      <c r="G2387" s="5"/>
    </row>
    <row r="2388" ht="15">
      <c r="G2388" s="5"/>
    </row>
    <row r="2389" ht="15">
      <c r="G2389" s="5"/>
    </row>
    <row r="2390" ht="15">
      <c r="G2390" s="5"/>
    </row>
    <row r="2391" ht="15">
      <c r="G2391" s="5"/>
    </row>
    <row r="2392" ht="15">
      <c r="G2392" s="5"/>
    </row>
    <row r="2393" ht="15">
      <c r="G2393" s="5"/>
    </row>
    <row r="2394" ht="15">
      <c r="G2394" s="5"/>
    </row>
    <row r="2395" ht="15">
      <c r="G2395" s="5"/>
    </row>
    <row r="2396" ht="15">
      <c r="G2396" s="5"/>
    </row>
    <row r="2397" ht="15">
      <c r="G2397" s="5"/>
    </row>
    <row r="2398" ht="15">
      <c r="G2398" s="5"/>
    </row>
    <row r="2399" ht="15">
      <c r="G2399" s="5"/>
    </row>
    <row r="2400" ht="15">
      <c r="G2400" s="5"/>
    </row>
    <row r="2401" ht="15">
      <c r="G2401" s="5"/>
    </row>
    <row r="2402" ht="15">
      <c r="G2402" s="5"/>
    </row>
    <row r="2403" ht="15">
      <c r="G2403" s="5"/>
    </row>
    <row r="2404" ht="15">
      <c r="G2404" s="5"/>
    </row>
    <row r="2405" ht="15">
      <c r="G2405" s="5"/>
    </row>
    <row r="2406" ht="15">
      <c r="G2406" s="5"/>
    </row>
    <row r="2407" ht="15">
      <c r="G2407" s="5"/>
    </row>
    <row r="2408" ht="15">
      <c r="G2408" s="5"/>
    </row>
    <row r="2409" ht="15">
      <c r="G2409" s="5"/>
    </row>
    <row r="2410" ht="15">
      <c r="G2410" s="5"/>
    </row>
    <row r="2411" ht="15">
      <c r="G2411" s="5"/>
    </row>
    <row r="2412" ht="15">
      <c r="G2412" s="5"/>
    </row>
    <row r="2413" ht="15">
      <c r="G2413" s="5"/>
    </row>
    <row r="2414" ht="15">
      <c r="G2414" s="5"/>
    </row>
    <row r="2415" ht="15">
      <c r="G2415" s="5"/>
    </row>
    <row r="2416" ht="15">
      <c r="G2416" s="5"/>
    </row>
    <row r="2417" ht="15">
      <c r="G2417" s="5"/>
    </row>
    <row r="2418" ht="15">
      <c r="G2418" s="5"/>
    </row>
    <row r="2419" ht="15">
      <c r="G2419" s="5"/>
    </row>
    <row r="2420" ht="15">
      <c r="G2420" s="5"/>
    </row>
    <row r="2421" ht="15">
      <c r="G2421" s="5"/>
    </row>
    <row r="2422" ht="15">
      <c r="G2422" s="5"/>
    </row>
    <row r="2423" ht="15">
      <c r="G2423" s="5"/>
    </row>
    <row r="2424" ht="15">
      <c r="G2424" s="5"/>
    </row>
    <row r="2425" ht="15">
      <c r="G2425" s="5"/>
    </row>
    <row r="2426" ht="15">
      <c r="G2426" s="5"/>
    </row>
    <row r="2427" ht="15">
      <c r="G2427" s="5"/>
    </row>
    <row r="2428" ht="15">
      <c r="G2428" s="5"/>
    </row>
    <row r="2429" ht="15">
      <c r="G2429" s="5"/>
    </row>
    <row r="2430" ht="15">
      <c r="G2430" s="5"/>
    </row>
    <row r="2431" ht="15">
      <c r="G2431" s="5"/>
    </row>
    <row r="2432" ht="15">
      <c r="G2432" s="5"/>
    </row>
    <row r="2433" ht="15">
      <c r="G2433" s="5"/>
    </row>
    <row r="2434" ht="15">
      <c r="G2434" s="5"/>
    </row>
    <row r="2435" ht="15">
      <c r="G2435" s="5"/>
    </row>
    <row r="2436" ht="15">
      <c r="G2436" s="5"/>
    </row>
    <row r="2437" ht="15">
      <c r="G2437" s="5"/>
    </row>
    <row r="2438" ht="15">
      <c r="G2438" s="5"/>
    </row>
    <row r="2439" ht="15">
      <c r="G2439" s="5"/>
    </row>
    <row r="2440" ht="15">
      <c r="G2440" s="5"/>
    </row>
    <row r="2441" ht="15">
      <c r="G2441" s="5"/>
    </row>
    <row r="2442" ht="15">
      <c r="G2442" s="5"/>
    </row>
    <row r="2443" ht="15">
      <c r="G2443" s="5"/>
    </row>
    <row r="2444" ht="15">
      <c r="G2444" s="5"/>
    </row>
    <row r="2445" ht="15">
      <c r="G2445" s="5"/>
    </row>
    <row r="2446" ht="15">
      <c r="G2446" s="5"/>
    </row>
    <row r="2447" ht="15">
      <c r="G2447" s="5"/>
    </row>
    <row r="2448" ht="15">
      <c r="G2448" s="5"/>
    </row>
    <row r="2449" ht="15">
      <c r="G2449" s="5"/>
    </row>
    <row r="2450" ht="15">
      <c r="G2450" s="5"/>
    </row>
    <row r="2451" ht="15">
      <c r="G2451" s="5"/>
    </row>
    <row r="2452" ht="15">
      <c r="G2452" s="5"/>
    </row>
    <row r="2453" ht="15">
      <c r="G2453" s="5"/>
    </row>
    <row r="2454" ht="15">
      <c r="G2454" s="5"/>
    </row>
    <row r="2455" ht="15">
      <c r="G2455" s="5"/>
    </row>
    <row r="2456" ht="15">
      <c r="G2456" s="5"/>
    </row>
    <row r="2457" ht="15">
      <c r="G2457" s="5"/>
    </row>
    <row r="2458" ht="15">
      <c r="G2458" s="5"/>
    </row>
    <row r="2459" ht="15">
      <c r="G2459" s="5"/>
    </row>
    <row r="2460" ht="15">
      <c r="G2460" s="5"/>
    </row>
    <row r="2461" ht="15">
      <c r="G2461" s="5"/>
    </row>
    <row r="2462" ht="15">
      <c r="G2462" s="5"/>
    </row>
    <row r="2463" ht="15">
      <c r="G2463" s="5"/>
    </row>
    <row r="2464" ht="15">
      <c r="G2464" s="5"/>
    </row>
    <row r="2465" ht="15">
      <c r="G2465" s="5"/>
    </row>
    <row r="2466" ht="15">
      <c r="G2466" s="5"/>
    </row>
    <row r="2467" ht="15">
      <c r="G2467" s="5"/>
    </row>
    <row r="2468" ht="15">
      <c r="G2468" s="5"/>
    </row>
    <row r="2469" ht="15">
      <c r="G2469" s="5"/>
    </row>
    <row r="2470" ht="15">
      <c r="G2470" s="5"/>
    </row>
    <row r="2471" ht="15">
      <c r="G2471" s="5"/>
    </row>
    <row r="2472" ht="15">
      <c r="G2472" s="5"/>
    </row>
    <row r="2473" ht="15">
      <c r="G2473" s="5"/>
    </row>
    <row r="2474" ht="15">
      <c r="G2474" s="5"/>
    </row>
    <row r="2475" ht="15">
      <c r="G2475" s="5"/>
    </row>
    <row r="2476" ht="15">
      <c r="G2476" s="5"/>
    </row>
    <row r="2477" ht="15">
      <c r="G2477" s="5"/>
    </row>
    <row r="2478" ht="15">
      <c r="G2478" s="5"/>
    </row>
    <row r="2479" ht="15">
      <c r="G2479" s="5"/>
    </row>
    <row r="2480" ht="15">
      <c r="G2480" s="5"/>
    </row>
    <row r="2481" ht="15">
      <c r="G2481" s="5"/>
    </row>
    <row r="2482" ht="15">
      <c r="G2482" s="5"/>
    </row>
    <row r="2483" ht="15">
      <c r="G2483" s="5"/>
    </row>
    <row r="2484" ht="15">
      <c r="G2484" s="5"/>
    </row>
    <row r="2485" ht="15">
      <c r="G2485" s="5"/>
    </row>
    <row r="2486" ht="15">
      <c r="G2486" s="5"/>
    </row>
    <row r="2487" ht="15">
      <c r="G2487" s="5"/>
    </row>
    <row r="2488" ht="15">
      <c r="G2488" s="5"/>
    </row>
    <row r="2489" ht="15">
      <c r="G2489" s="5"/>
    </row>
    <row r="2490" ht="15">
      <c r="G2490" s="5"/>
    </row>
    <row r="2491" ht="15">
      <c r="G2491" s="5"/>
    </row>
    <row r="2492" ht="15">
      <c r="G2492" s="5"/>
    </row>
    <row r="2493" ht="15">
      <c r="G2493" s="5"/>
    </row>
    <row r="2494" ht="15">
      <c r="G2494" s="5"/>
    </row>
    <row r="2495" ht="15">
      <c r="G2495" s="5"/>
    </row>
    <row r="2496" ht="15">
      <c r="G2496" s="5"/>
    </row>
    <row r="2497" ht="15">
      <c r="G2497" s="5"/>
    </row>
    <row r="2498" ht="15">
      <c r="G2498" s="5"/>
    </row>
    <row r="2499" ht="15">
      <c r="G2499" s="5"/>
    </row>
    <row r="2500" ht="15">
      <c r="G2500" s="5"/>
    </row>
    <row r="2501" ht="15">
      <c r="G2501" s="5"/>
    </row>
    <row r="2502" ht="15">
      <c r="G2502" s="5"/>
    </row>
    <row r="2503" ht="15">
      <c r="G2503" s="5"/>
    </row>
    <row r="2504" ht="15">
      <c r="G2504" s="5"/>
    </row>
    <row r="2505" ht="15">
      <c r="G2505" s="5"/>
    </row>
    <row r="2506" ht="15">
      <c r="G2506" s="5"/>
    </row>
    <row r="2507" ht="15">
      <c r="G2507" s="5"/>
    </row>
    <row r="2508" ht="15">
      <c r="G2508" s="5"/>
    </row>
    <row r="2509" ht="15">
      <c r="G2509" s="5"/>
    </row>
    <row r="2510" ht="15">
      <c r="G2510" s="5"/>
    </row>
    <row r="2511" ht="15">
      <c r="G2511" s="5"/>
    </row>
    <row r="2512" ht="15">
      <c r="G2512" s="5"/>
    </row>
    <row r="2513" ht="15">
      <c r="G2513" s="5"/>
    </row>
    <row r="2514" ht="15">
      <c r="G2514" s="5"/>
    </row>
    <row r="2515" ht="15">
      <c r="G2515" s="5"/>
    </row>
    <row r="2516" ht="15">
      <c r="G2516" s="5"/>
    </row>
    <row r="2517" ht="15">
      <c r="G2517" s="5"/>
    </row>
    <row r="2518" ht="15">
      <c r="G2518" s="5"/>
    </row>
    <row r="2519" ht="15">
      <c r="G2519" s="5"/>
    </row>
    <row r="2520" ht="15">
      <c r="G2520" s="5"/>
    </row>
    <row r="2521" ht="15">
      <c r="G2521" s="5"/>
    </row>
    <row r="2522" ht="15">
      <c r="G2522" s="5"/>
    </row>
    <row r="2523" ht="15">
      <c r="G2523" s="5"/>
    </row>
    <row r="2524" ht="15">
      <c r="G2524" s="5"/>
    </row>
    <row r="2525" ht="15">
      <c r="G2525" s="5"/>
    </row>
    <row r="2526" ht="15">
      <c r="G2526" s="5"/>
    </row>
    <row r="2527" ht="15">
      <c r="G2527" s="5"/>
    </row>
    <row r="2528" ht="15">
      <c r="G2528" s="5"/>
    </row>
    <row r="2529" ht="15">
      <c r="G2529" s="5"/>
    </row>
    <row r="2530" ht="15">
      <c r="G2530" s="5"/>
    </row>
    <row r="2531" ht="15">
      <c r="G2531" s="5"/>
    </row>
    <row r="2532" ht="15">
      <c r="G2532" s="5"/>
    </row>
    <row r="2533" ht="15">
      <c r="G2533" s="5"/>
    </row>
    <row r="2534" ht="15">
      <c r="G2534" s="5"/>
    </row>
    <row r="2535" ht="15">
      <c r="G2535" s="5"/>
    </row>
    <row r="2536" ht="15">
      <c r="G2536" s="5"/>
    </row>
    <row r="2537" ht="15">
      <c r="G2537" s="5"/>
    </row>
    <row r="2538" ht="15">
      <c r="G2538" s="5"/>
    </row>
    <row r="2539" ht="15">
      <c r="G2539" s="5"/>
    </row>
    <row r="2540" ht="15">
      <c r="G2540" s="5"/>
    </row>
    <row r="2541" ht="15">
      <c r="G2541" s="5"/>
    </row>
    <row r="2542" ht="15">
      <c r="G2542" s="5"/>
    </row>
    <row r="2543" ht="15">
      <c r="G2543" s="5"/>
    </row>
    <row r="2544" ht="15">
      <c r="G2544" s="5"/>
    </row>
    <row r="2545" ht="15">
      <c r="G2545" s="5"/>
    </row>
    <row r="2546" ht="15">
      <c r="G2546" s="5"/>
    </row>
    <row r="2547" ht="15">
      <c r="G2547" s="5"/>
    </row>
    <row r="2548" ht="15">
      <c r="G2548" s="5"/>
    </row>
    <row r="2549" ht="15">
      <c r="G2549" s="5"/>
    </row>
    <row r="2550" ht="15">
      <c r="G2550" s="5"/>
    </row>
    <row r="2551" ht="15">
      <c r="G2551" s="5"/>
    </row>
    <row r="2552" ht="15">
      <c r="G2552" s="5"/>
    </row>
    <row r="2553" ht="15">
      <c r="G2553" s="5"/>
    </row>
    <row r="2554" ht="15">
      <c r="G2554" s="5"/>
    </row>
    <row r="2555" ht="15">
      <c r="G2555" s="5"/>
    </row>
    <row r="2556" ht="15">
      <c r="G2556" s="5"/>
    </row>
    <row r="2557" ht="15">
      <c r="G2557" s="5"/>
    </row>
    <row r="2558" ht="15">
      <c r="G2558" s="5"/>
    </row>
    <row r="2559" ht="15">
      <c r="G2559" s="5"/>
    </row>
    <row r="2560" ht="15">
      <c r="G2560" s="5"/>
    </row>
    <row r="2561" ht="15">
      <c r="G2561" s="5"/>
    </row>
    <row r="2562" ht="15">
      <c r="G2562" s="5"/>
    </row>
    <row r="2563" ht="15">
      <c r="G2563" s="5"/>
    </row>
    <row r="2564" ht="15">
      <c r="G2564" s="5"/>
    </row>
    <row r="2565" ht="15">
      <c r="G2565" s="5"/>
    </row>
    <row r="2566" ht="15">
      <c r="G2566" s="5"/>
    </row>
    <row r="2567" ht="15">
      <c r="G2567" s="5"/>
    </row>
    <row r="2568" ht="15">
      <c r="G2568" s="5"/>
    </row>
    <row r="2569" ht="15">
      <c r="G2569" s="5"/>
    </row>
    <row r="2570" ht="15">
      <c r="G2570" s="5"/>
    </row>
    <row r="2571" ht="15">
      <c r="G2571" s="5"/>
    </row>
    <row r="2572" ht="15">
      <c r="G2572" s="5"/>
    </row>
    <row r="2573" ht="15">
      <c r="G2573" s="5"/>
    </row>
    <row r="2574" ht="15">
      <c r="G2574" s="5"/>
    </row>
    <row r="2575" ht="15">
      <c r="G2575" s="5"/>
    </row>
    <row r="2576" ht="15">
      <c r="G2576" s="5"/>
    </row>
    <row r="2577" ht="15">
      <c r="G2577" s="5"/>
    </row>
    <row r="2578" ht="15">
      <c r="G2578" s="5"/>
    </row>
    <row r="2579" ht="15">
      <c r="G2579" s="5"/>
    </row>
    <row r="2580" ht="15">
      <c r="G2580" s="5"/>
    </row>
    <row r="2581" ht="15">
      <c r="G2581" s="5"/>
    </row>
    <row r="2582" ht="15">
      <c r="G2582" s="5"/>
    </row>
    <row r="2583" ht="15">
      <c r="G2583" s="5"/>
    </row>
    <row r="2584" ht="15">
      <c r="G2584" s="5"/>
    </row>
    <row r="2585" ht="15">
      <c r="G2585" s="5"/>
    </row>
    <row r="2586" ht="15">
      <c r="G2586" s="5"/>
    </row>
    <row r="2587" ht="15">
      <c r="G2587" s="5"/>
    </row>
    <row r="2588" ht="15">
      <c r="G2588" s="5"/>
    </row>
    <row r="2589" ht="15">
      <c r="G2589" s="5"/>
    </row>
    <row r="2590" ht="15">
      <c r="G2590" s="5"/>
    </row>
    <row r="2591" ht="15">
      <c r="G2591" s="5"/>
    </row>
    <row r="2592" ht="15">
      <c r="G2592" s="5"/>
    </row>
    <row r="2593" ht="15">
      <c r="G2593" s="5"/>
    </row>
    <row r="2594" ht="15">
      <c r="G2594" s="5"/>
    </row>
    <row r="2595" ht="15">
      <c r="G2595" s="5"/>
    </row>
    <row r="2596" ht="15">
      <c r="G2596" s="5"/>
    </row>
    <row r="2597" ht="15">
      <c r="G2597" s="5"/>
    </row>
    <row r="2598" ht="15">
      <c r="G2598" s="5"/>
    </row>
    <row r="2599" ht="15">
      <c r="G2599" s="5"/>
    </row>
    <row r="2600" ht="15">
      <c r="G2600" s="5"/>
    </row>
    <row r="2601" ht="15">
      <c r="G2601" s="5"/>
    </row>
    <row r="2602" ht="15">
      <c r="G2602" s="5"/>
    </row>
    <row r="2603" ht="15">
      <c r="G2603" s="5"/>
    </row>
    <row r="2604" ht="15">
      <c r="G2604" s="5"/>
    </row>
    <row r="2605" ht="15">
      <c r="G2605" s="5"/>
    </row>
    <row r="2606" ht="15">
      <c r="G2606" s="5"/>
    </row>
    <row r="2607" ht="15">
      <c r="G2607" s="5"/>
    </row>
    <row r="2608" ht="15">
      <c r="G2608" s="5"/>
    </row>
    <row r="2609" ht="15">
      <c r="G2609" s="5"/>
    </row>
    <row r="2610" ht="15">
      <c r="G2610" s="5"/>
    </row>
    <row r="2611" ht="15">
      <c r="G2611" s="5"/>
    </row>
    <row r="2612" ht="15">
      <c r="G2612" s="5"/>
    </row>
    <row r="2613" ht="15">
      <c r="G2613" s="5"/>
    </row>
    <row r="2614" ht="15">
      <c r="G2614" s="5"/>
    </row>
    <row r="2615" ht="15">
      <c r="G2615" s="5"/>
    </row>
    <row r="2616" ht="15">
      <c r="G2616" s="5"/>
    </row>
    <row r="2617" ht="15">
      <c r="G2617" s="5"/>
    </row>
    <row r="2618" ht="15">
      <c r="G2618" s="5"/>
    </row>
    <row r="2619" ht="15">
      <c r="G2619" s="5"/>
    </row>
    <row r="2620" ht="15">
      <c r="G2620" s="5"/>
    </row>
    <row r="2621" ht="15">
      <c r="G2621" s="5"/>
    </row>
    <row r="2622" ht="15">
      <c r="G2622" s="5"/>
    </row>
    <row r="2623" ht="15">
      <c r="G2623" s="5"/>
    </row>
    <row r="2624" ht="15">
      <c r="G2624" s="5"/>
    </row>
    <row r="2625" ht="15">
      <c r="G2625" s="5"/>
    </row>
    <row r="2626" ht="15">
      <c r="G2626" s="5"/>
    </row>
    <row r="2627" ht="15">
      <c r="G2627" s="5"/>
    </row>
    <row r="2628" ht="15">
      <c r="G2628" s="5"/>
    </row>
    <row r="2629" ht="15">
      <c r="G2629" s="5"/>
    </row>
    <row r="2630" ht="15">
      <c r="G2630" s="5"/>
    </row>
    <row r="2631" ht="15">
      <c r="G2631" s="5"/>
    </row>
    <row r="2632" ht="15">
      <c r="G2632" s="5"/>
    </row>
    <row r="2633" ht="15">
      <c r="G2633" s="5"/>
    </row>
    <row r="2634" ht="15">
      <c r="G2634" s="5"/>
    </row>
    <row r="2635" ht="15">
      <c r="G2635" s="5"/>
    </row>
    <row r="2636" ht="15">
      <c r="G2636" s="5"/>
    </row>
    <row r="2637" ht="15">
      <c r="G2637" s="5"/>
    </row>
    <row r="2638" ht="15">
      <c r="G2638" s="5"/>
    </row>
    <row r="2639" ht="15">
      <c r="G2639" s="5"/>
    </row>
    <row r="2640" ht="15">
      <c r="G2640" s="5"/>
    </row>
    <row r="2641" ht="15">
      <c r="G2641" s="5"/>
    </row>
    <row r="2642" ht="15">
      <c r="G2642" s="5"/>
    </row>
    <row r="2643" ht="15">
      <c r="G2643" s="5"/>
    </row>
    <row r="2644" ht="15">
      <c r="G2644" s="5"/>
    </row>
    <row r="2645" ht="15">
      <c r="G2645" s="5"/>
    </row>
    <row r="2646" ht="15">
      <c r="G2646" s="5"/>
    </row>
    <row r="2647" ht="15">
      <c r="G2647" s="5"/>
    </row>
    <row r="2648" ht="15">
      <c r="G2648" s="5"/>
    </row>
    <row r="2649" ht="15">
      <c r="G2649" s="5"/>
    </row>
    <row r="2650" ht="15">
      <c r="G2650" s="5"/>
    </row>
    <row r="2651" ht="15">
      <c r="G2651" s="5"/>
    </row>
    <row r="2652" ht="15">
      <c r="G2652" s="5"/>
    </row>
    <row r="2653" ht="15">
      <c r="G2653" s="5"/>
    </row>
    <row r="2654" ht="15">
      <c r="G2654" s="5"/>
    </row>
    <row r="2655" ht="15">
      <c r="G2655" s="5"/>
    </row>
    <row r="2656" ht="15">
      <c r="G2656" s="5"/>
    </row>
    <row r="2657" ht="15">
      <c r="G2657" s="5"/>
    </row>
    <row r="2658" ht="15">
      <c r="G2658" s="5"/>
    </row>
    <row r="2659" ht="15">
      <c r="G2659" s="5"/>
    </row>
    <row r="2660" ht="15">
      <c r="G2660" s="5"/>
    </row>
    <row r="2661" ht="15">
      <c r="G2661" s="5"/>
    </row>
    <row r="2662" ht="15">
      <c r="G2662" s="5"/>
    </row>
    <row r="2663" ht="15">
      <c r="G2663" s="5"/>
    </row>
    <row r="2664" ht="15">
      <c r="G2664" s="5"/>
    </row>
    <row r="2665" ht="15">
      <c r="G2665" s="5"/>
    </row>
    <row r="2666" ht="15">
      <c r="G2666" s="5"/>
    </row>
    <row r="2667" ht="15">
      <c r="G2667" s="5"/>
    </row>
    <row r="2668" ht="15">
      <c r="G2668" s="5"/>
    </row>
    <row r="2669" ht="15">
      <c r="G2669" s="5"/>
    </row>
    <row r="2670" ht="15">
      <c r="G2670" s="5"/>
    </row>
    <row r="2671" ht="15">
      <c r="G2671" s="5"/>
    </row>
    <row r="2672" ht="15">
      <c r="G2672" s="5"/>
    </row>
    <row r="2673" ht="15">
      <c r="G2673" s="5"/>
    </row>
    <row r="2674" ht="15">
      <c r="G2674" s="5"/>
    </row>
    <row r="2675" ht="15">
      <c r="G2675" s="5"/>
    </row>
    <row r="2676" ht="15">
      <c r="G2676" s="5"/>
    </row>
    <row r="2677" ht="15">
      <c r="G2677" s="5"/>
    </row>
    <row r="2678" ht="15">
      <c r="G2678" s="5"/>
    </row>
    <row r="2679" ht="15">
      <c r="G2679" s="5"/>
    </row>
    <row r="2680" ht="15">
      <c r="G2680" s="5"/>
    </row>
    <row r="2681" ht="15">
      <c r="G2681" s="5"/>
    </row>
    <row r="2682" ht="15">
      <c r="G2682" s="5"/>
    </row>
    <row r="2683" ht="15">
      <c r="G2683" s="5"/>
    </row>
    <row r="2684" ht="15">
      <c r="G2684" s="5"/>
    </row>
    <row r="2685" ht="15">
      <c r="G2685" s="5"/>
    </row>
    <row r="2686" ht="15">
      <c r="G2686" s="5"/>
    </row>
    <row r="2687" ht="15">
      <c r="G2687" s="5"/>
    </row>
    <row r="2688" ht="15">
      <c r="G2688" s="5"/>
    </row>
    <row r="2689" ht="15">
      <c r="G2689" s="5"/>
    </row>
    <row r="2690" ht="15">
      <c r="G2690" s="5"/>
    </row>
    <row r="2691" ht="15">
      <c r="G2691" s="5"/>
    </row>
    <row r="2692" ht="15">
      <c r="G2692" s="5"/>
    </row>
    <row r="2693" ht="15">
      <c r="G2693" s="5"/>
    </row>
    <row r="2694" ht="15">
      <c r="G2694" s="5"/>
    </row>
    <row r="2695" ht="15">
      <c r="G2695" s="5"/>
    </row>
    <row r="2696" ht="15">
      <c r="G2696" s="5"/>
    </row>
    <row r="2697" ht="15">
      <c r="G2697" s="5"/>
    </row>
    <row r="2698" ht="15">
      <c r="G2698" s="5"/>
    </row>
    <row r="2699" ht="15">
      <c r="G2699" s="5"/>
    </row>
    <row r="2700" ht="15">
      <c r="G2700" s="5"/>
    </row>
    <row r="2701" ht="15">
      <c r="G2701" s="5"/>
    </row>
    <row r="2702" ht="15">
      <c r="G2702" s="5"/>
    </row>
    <row r="2703" ht="15">
      <c r="G2703" s="5"/>
    </row>
    <row r="2704" ht="15">
      <c r="G2704" s="5"/>
    </row>
    <row r="2705" ht="15">
      <c r="G2705" s="5"/>
    </row>
    <row r="2706" ht="15">
      <c r="G2706" s="5"/>
    </row>
    <row r="2707" ht="15">
      <c r="G2707" s="5"/>
    </row>
    <row r="2708" ht="15">
      <c r="G2708" s="5"/>
    </row>
    <row r="2709" ht="15">
      <c r="G2709" s="5"/>
    </row>
    <row r="2710" ht="15">
      <c r="G2710" s="5"/>
    </row>
    <row r="2711" ht="15">
      <c r="G2711" s="5"/>
    </row>
    <row r="2712" ht="15">
      <c r="G2712" s="5"/>
    </row>
    <row r="2713" ht="15">
      <c r="G2713" s="5"/>
    </row>
    <row r="2714" ht="15">
      <c r="G2714" s="5"/>
    </row>
    <row r="2715" ht="15">
      <c r="G2715" s="5"/>
    </row>
    <row r="2716" ht="15">
      <c r="G2716" s="5"/>
    </row>
    <row r="2717" ht="15">
      <c r="G2717" s="5"/>
    </row>
    <row r="2718" ht="15">
      <c r="G2718" s="5"/>
    </row>
    <row r="2719" ht="15">
      <c r="G2719" s="5"/>
    </row>
    <row r="2720" ht="15">
      <c r="G2720" s="5"/>
    </row>
    <row r="2721" ht="15">
      <c r="G2721" s="5"/>
    </row>
    <row r="2722" ht="15">
      <c r="G2722" s="5"/>
    </row>
    <row r="2723" ht="15">
      <c r="G2723" s="5"/>
    </row>
    <row r="2724" ht="15">
      <c r="G2724" s="5"/>
    </row>
    <row r="2725" ht="15">
      <c r="G2725" s="5"/>
    </row>
    <row r="2726" ht="15">
      <c r="G2726" s="5"/>
    </row>
    <row r="2727" ht="15">
      <c r="G2727" s="5"/>
    </row>
    <row r="2728" ht="15">
      <c r="G2728" s="5"/>
    </row>
    <row r="2729" ht="15">
      <c r="G2729" s="5"/>
    </row>
    <row r="2730" ht="15">
      <c r="G2730" s="5"/>
    </row>
    <row r="2731" ht="15">
      <c r="G2731" s="5"/>
    </row>
    <row r="2732" ht="15">
      <c r="G2732" s="5"/>
    </row>
    <row r="2733" ht="15">
      <c r="G2733" s="5"/>
    </row>
    <row r="2734" ht="15">
      <c r="G2734" s="5"/>
    </row>
    <row r="2735" ht="15">
      <c r="G2735" s="5"/>
    </row>
    <row r="2736" ht="15">
      <c r="G2736" s="5"/>
    </row>
    <row r="2737" ht="15">
      <c r="G2737" s="5"/>
    </row>
    <row r="2738" ht="15">
      <c r="G2738" s="5"/>
    </row>
    <row r="2739" ht="15">
      <c r="G2739" s="5"/>
    </row>
    <row r="2740" ht="15">
      <c r="G2740" s="5"/>
    </row>
    <row r="2741" ht="15">
      <c r="G2741" s="5"/>
    </row>
    <row r="2742" ht="15">
      <c r="G2742" s="5"/>
    </row>
    <row r="2743" ht="15">
      <c r="G2743" s="5"/>
    </row>
    <row r="2744" ht="15">
      <c r="G2744" s="5"/>
    </row>
    <row r="2745" ht="15">
      <c r="G2745" s="5"/>
    </row>
    <row r="2746" ht="15">
      <c r="G2746" s="5"/>
    </row>
    <row r="2747" ht="15">
      <c r="G2747" s="5"/>
    </row>
    <row r="2748" ht="15">
      <c r="G2748" s="5"/>
    </row>
    <row r="2749" ht="15">
      <c r="G2749" s="5"/>
    </row>
    <row r="2750" ht="15">
      <c r="G2750" s="5"/>
    </row>
    <row r="2751" ht="15">
      <c r="G2751" s="5"/>
    </row>
    <row r="2752" ht="15">
      <c r="G2752" s="5"/>
    </row>
    <row r="2753" ht="15">
      <c r="G2753" s="5"/>
    </row>
    <row r="2754" ht="15">
      <c r="G2754" s="5"/>
    </row>
    <row r="2755" ht="15">
      <c r="G2755" s="5"/>
    </row>
    <row r="2756" ht="15">
      <c r="G2756" s="5"/>
    </row>
    <row r="2757" ht="15">
      <c r="G2757" s="5"/>
    </row>
    <row r="2758" ht="15">
      <c r="G2758" s="5"/>
    </row>
    <row r="2759" ht="15">
      <c r="G2759" s="5"/>
    </row>
    <row r="2760" ht="15">
      <c r="G2760" s="5"/>
    </row>
    <row r="2761" ht="15">
      <c r="G2761" s="5"/>
    </row>
    <row r="2762" ht="15">
      <c r="G2762" s="5"/>
    </row>
    <row r="2763" ht="15">
      <c r="G2763" s="5"/>
    </row>
    <row r="2764" ht="15">
      <c r="G2764" s="5"/>
    </row>
    <row r="2765" ht="15">
      <c r="G2765" s="5"/>
    </row>
    <row r="2766" ht="15">
      <c r="G2766" s="5"/>
    </row>
    <row r="2767" ht="15">
      <c r="G2767" s="5"/>
    </row>
    <row r="2768" ht="15">
      <c r="G2768" s="5"/>
    </row>
    <row r="2769" ht="15">
      <c r="G2769" s="5"/>
    </row>
    <row r="2770" ht="15">
      <c r="G2770" s="5"/>
    </row>
    <row r="2771" ht="15">
      <c r="G2771" s="5"/>
    </row>
    <row r="2772" ht="15">
      <c r="G2772" s="5"/>
    </row>
    <row r="2773" ht="15">
      <c r="G2773" s="5"/>
    </row>
    <row r="2774" ht="15">
      <c r="G2774" s="5"/>
    </row>
    <row r="2775" ht="15">
      <c r="G2775" s="5"/>
    </row>
    <row r="2776" ht="15">
      <c r="G2776" s="5"/>
    </row>
    <row r="2777" ht="15">
      <c r="G2777" s="5"/>
    </row>
    <row r="2778" ht="15">
      <c r="G2778" s="5"/>
    </row>
    <row r="2779" ht="15">
      <c r="G2779" s="5"/>
    </row>
    <row r="2780" ht="15">
      <c r="G2780" s="5"/>
    </row>
    <row r="2781" ht="15">
      <c r="G2781" s="5"/>
    </row>
    <row r="2782" ht="15">
      <c r="G2782" s="5"/>
    </row>
    <row r="2783" ht="15">
      <c r="G2783" s="5"/>
    </row>
    <row r="2784" ht="15">
      <c r="G2784" s="5"/>
    </row>
    <row r="2785" ht="15">
      <c r="G2785" s="5"/>
    </row>
    <row r="2786" ht="15">
      <c r="G2786" s="5"/>
    </row>
    <row r="2787" ht="15">
      <c r="G2787" s="5"/>
    </row>
    <row r="2788" ht="15">
      <c r="G2788" s="5"/>
    </row>
    <row r="2789" ht="15">
      <c r="G2789" s="5"/>
    </row>
    <row r="2790" ht="15">
      <c r="G2790" s="5"/>
    </row>
    <row r="2791" ht="15">
      <c r="G2791" s="5"/>
    </row>
    <row r="2792" ht="15">
      <c r="G2792" s="5"/>
    </row>
    <row r="2793" ht="15">
      <c r="G2793" s="5"/>
    </row>
    <row r="2794" ht="15">
      <c r="G2794" s="5"/>
    </row>
    <row r="2795" ht="15">
      <c r="G2795" s="5"/>
    </row>
    <row r="2796" ht="15">
      <c r="G2796" s="5"/>
    </row>
    <row r="2797" ht="15">
      <c r="G2797" s="5"/>
    </row>
    <row r="2798" ht="15">
      <c r="G2798" s="5"/>
    </row>
    <row r="2799" ht="15">
      <c r="G2799" s="5"/>
    </row>
    <row r="2800" ht="15">
      <c r="G2800" s="5"/>
    </row>
    <row r="2801" ht="15">
      <c r="G2801" s="5"/>
    </row>
    <row r="2802" ht="15">
      <c r="G2802" s="5"/>
    </row>
    <row r="2803" ht="15">
      <c r="G2803" s="5"/>
    </row>
    <row r="2804" ht="15">
      <c r="G2804" s="5"/>
    </row>
    <row r="2805" ht="15">
      <c r="G2805" s="5"/>
    </row>
    <row r="2806" ht="15">
      <c r="G2806" s="5"/>
    </row>
    <row r="2807" ht="15">
      <c r="G2807" s="5"/>
    </row>
    <row r="2808" ht="15">
      <c r="G2808" s="5"/>
    </row>
    <row r="2809" ht="15">
      <c r="G2809" s="5"/>
    </row>
    <row r="2810" ht="15">
      <c r="G2810" s="5"/>
    </row>
    <row r="2811" ht="15">
      <c r="G2811" s="5"/>
    </row>
    <row r="2812" ht="15">
      <c r="G2812" s="5"/>
    </row>
    <row r="2813" ht="15">
      <c r="G2813" s="5"/>
    </row>
    <row r="2814" ht="15">
      <c r="G2814" s="5"/>
    </row>
    <row r="2815" ht="15">
      <c r="G2815" s="5"/>
    </row>
    <row r="2816" ht="15">
      <c r="G2816" s="5"/>
    </row>
    <row r="2817" ht="15">
      <c r="G2817" s="5"/>
    </row>
    <row r="2818" ht="15">
      <c r="G2818" s="5"/>
    </row>
    <row r="2819" ht="15">
      <c r="G2819" s="5"/>
    </row>
    <row r="2820" ht="15">
      <c r="G2820" s="5"/>
    </row>
    <row r="2821" ht="15">
      <c r="G2821" s="5"/>
    </row>
    <row r="2822" ht="15">
      <c r="G2822" s="5"/>
    </row>
    <row r="2823" ht="15">
      <c r="G2823" s="5"/>
    </row>
    <row r="2824" ht="15">
      <c r="G2824" s="5"/>
    </row>
    <row r="2825" ht="15">
      <c r="G2825" s="5"/>
    </row>
    <row r="2826" ht="15">
      <c r="G2826" s="5"/>
    </row>
    <row r="2827" ht="15">
      <c r="G2827" s="5"/>
    </row>
    <row r="2828" ht="15">
      <c r="G2828" s="5"/>
    </row>
    <row r="2829" ht="15">
      <c r="G2829" s="5"/>
    </row>
    <row r="2830" ht="15">
      <c r="G2830" s="5"/>
    </row>
    <row r="2831" ht="15">
      <c r="G2831" s="5"/>
    </row>
    <row r="2832" ht="15">
      <c r="G2832" s="5"/>
    </row>
    <row r="2833" ht="15">
      <c r="G2833" s="5"/>
    </row>
    <row r="2834" ht="15">
      <c r="G2834" s="5"/>
    </row>
    <row r="2835" ht="15">
      <c r="G2835" s="5"/>
    </row>
    <row r="2836" ht="15">
      <c r="G2836" s="5"/>
    </row>
    <row r="2837" ht="15">
      <c r="G2837" s="5"/>
    </row>
    <row r="2838" ht="15">
      <c r="G2838" s="5"/>
    </row>
    <row r="2839" ht="15">
      <c r="G2839" s="5"/>
    </row>
    <row r="2840" ht="15">
      <c r="G2840" s="5"/>
    </row>
    <row r="2841" ht="15">
      <c r="G2841" s="5"/>
    </row>
    <row r="2842" ht="15">
      <c r="G2842" s="5"/>
    </row>
    <row r="2843" ht="15">
      <c r="G2843" s="5"/>
    </row>
    <row r="2844" ht="15">
      <c r="G2844" s="5"/>
    </row>
    <row r="2845" ht="15">
      <c r="G2845" s="5"/>
    </row>
    <row r="2846" ht="15">
      <c r="G2846" s="5"/>
    </row>
    <row r="2847" ht="15">
      <c r="G2847" s="5"/>
    </row>
    <row r="2848" ht="15">
      <c r="G2848" s="5"/>
    </row>
    <row r="2849" ht="15">
      <c r="G2849" s="5"/>
    </row>
    <row r="2850" ht="15">
      <c r="G2850" s="5"/>
    </row>
    <row r="2851" ht="15">
      <c r="G2851" s="5"/>
    </row>
    <row r="2852" ht="15">
      <c r="G2852" s="5"/>
    </row>
    <row r="2853" ht="15">
      <c r="G2853" s="5"/>
    </row>
    <row r="2854" ht="15">
      <c r="G2854" s="5"/>
    </row>
    <row r="2855" ht="15">
      <c r="G2855" s="5"/>
    </row>
    <row r="2856" ht="15">
      <c r="G2856" s="5"/>
    </row>
    <row r="2857" ht="15">
      <c r="G2857" s="5"/>
    </row>
    <row r="2858" ht="15">
      <c r="G2858" s="5"/>
    </row>
    <row r="2859" ht="15">
      <c r="G2859" s="5"/>
    </row>
    <row r="2860" ht="15">
      <c r="G2860" s="5"/>
    </row>
    <row r="2861" ht="15">
      <c r="G2861" s="5"/>
    </row>
    <row r="2862" ht="15">
      <c r="G2862" s="5"/>
    </row>
    <row r="2863" ht="15">
      <c r="G2863" s="5"/>
    </row>
    <row r="2864" ht="15">
      <c r="G2864" s="5"/>
    </row>
    <row r="2865" ht="15">
      <c r="G2865" s="5"/>
    </row>
    <row r="2866" ht="15">
      <c r="G2866" s="5"/>
    </row>
    <row r="2867" ht="15">
      <c r="G2867" s="5"/>
    </row>
    <row r="2868" ht="15">
      <c r="G2868" s="5"/>
    </row>
    <row r="2869" ht="15">
      <c r="G2869" s="5"/>
    </row>
    <row r="2870" ht="15">
      <c r="G2870" s="5"/>
    </row>
    <row r="2871" ht="15">
      <c r="G2871" s="5"/>
    </row>
    <row r="2872" ht="15">
      <c r="G2872" s="5"/>
    </row>
    <row r="2873" ht="15">
      <c r="G2873" s="5"/>
    </row>
    <row r="2874" ht="15">
      <c r="G2874" s="5"/>
    </row>
    <row r="2875" ht="15">
      <c r="G2875" s="5"/>
    </row>
    <row r="2876" ht="15">
      <c r="G2876" s="5"/>
    </row>
    <row r="2877" ht="15">
      <c r="G2877" s="5"/>
    </row>
    <row r="2878" ht="15">
      <c r="G2878" s="5"/>
    </row>
    <row r="2879" ht="15">
      <c r="G2879" s="5"/>
    </row>
    <row r="2880" ht="15">
      <c r="G2880" s="5"/>
    </row>
    <row r="2881" ht="15">
      <c r="G2881" s="5"/>
    </row>
    <row r="2882" ht="15">
      <c r="G2882" s="5"/>
    </row>
    <row r="2883" ht="15">
      <c r="G2883" s="5"/>
    </row>
    <row r="2884" ht="15">
      <c r="G2884" s="5"/>
    </row>
    <row r="2885" ht="15">
      <c r="G2885" s="5"/>
    </row>
    <row r="2886" ht="15">
      <c r="G2886" s="5"/>
    </row>
    <row r="2887" ht="15">
      <c r="G2887" s="5"/>
    </row>
    <row r="2888" ht="15">
      <c r="G2888" s="5"/>
    </row>
    <row r="2889" ht="15">
      <c r="G2889" s="5"/>
    </row>
    <row r="2890" ht="15">
      <c r="G2890" s="5"/>
    </row>
    <row r="2891" ht="15">
      <c r="G2891" s="5"/>
    </row>
    <row r="2892" ht="15">
      <c r="G2892" s="5"/>
    </row>
    <row r="2893" ht="15">
      <c r="G2893" s="5"/>
    </row>
    <row r="2894" ht="15">
      <c r="G2894" s="5"/>
    </row>
    <row r="2895" ht="15">
      <c r="G2895" s="5"/>
    </row>
    <row r="2896" ht="15">
      <c r="G2896" s="5"/>
    </row>
    <row r="2897" ht="15">
      <c r="G2897" s="5"/>
    </row>
    <row r="2898" ht="15">
      <c r="G2898" s="5"/>
    </row>
    <row r="2899" ht="15">
      <c r="G2899" s="5"/>
    </row>
    <row r="2900" ht="15">
      <c r="G2900" s="5"/>
    </row>
    <row r="2901" ht="15">
      <c r="G2901" s="5"/>
    </row>
    <row r="2902" ht="15">
      <c r="G2902" s="5"/>
    </row>
    <row r="2903" ht="15">
      <c r="G2903" s="5"/>
    </row>
    <row r="2904" ht="15">
      <c r="G2904" s="5"/>
    </row>
    <row r="2905" ht="15">
      <c r="G2905" s="5"/>
    </row>
    <row r="2906" ht="15">
      <c r="G2906" s="5"/>
    </row>
    <row r="2907" ht="15">
      <c r="G2907" s="5"/>
    </row>
    <row r="2908" ht="15">
      <c r="G2908" s="5"/>
    </row>
    <row r="2909" ht="15">
      <c r="G2909" s="5"/>
    </row>
    <row r="2910" ht="15">
      <c r="G2910" s="5"/>
    </row>
    <row r="2911" ht="15">
      <c r="G2911" s="5"/>
    </row>
    <row r="2912" ht="15">
      <c r="G2912" s="5"/>
    </row>
    <row r="2913" ht="15">
      <c r="G2913" s="5"/>
    </row>
    <row r="2914" ht="15">
      <c r="G2914" s="5"/>
    </row>
    <row r="2915" ht="15">
      <c r="G2915" s="5"/>
    </row>
    <row r="2916" ht="15">
      <c r="G2916" s="5"/>
    </row>
    <row r="2917" ht="15">
      <c r="G2917" s="5"/>
    </row>
    <row r="2918" ht="15">
      <c r="G2918" s="5"/>
    </row>
    <row r="2919" ht="15">
      <c r="G2919" s="5"/>
    </row>
    <row r="2920" ht="15">
      <c r="G2920" s="5"/>
    </row>
    <row r="2921" ht="15">
      <c r="G2921" s="5"/>
    </row>
    <row r="2922" ht="15">
      <c r="G2922" s="5"/>
    </row>
    <row r="2923" ht="15">
      <c r="G2923" s="5"/>
    </row>
    <row r="2924" ht="15">
      <c r="G2924" s="5"/>
    </row>
    <row r="2925" ht="15">
      <c r="G2925" s="5"/>
    </row>
    <row r="2926" ht="15">
      <c r="G2926" s="5"/>
    </row>
    <row r="2927" ht="15">
      <c r="G2927" s="5"/>
    </row>
    <row r="2928" ht="15">
      <c r="G2928" s="5"/>
    </row>
    <row r="2929" ht="15">
      <c r="G2929" s="5"/>
    </row>
    <row r="2930" ht="15">
      <c r="G2930" s="5"/>
    </row>
    <row r="2931" ht="15">
      <c r="G2931" s="5"/>
    </row>
    <row r="2932" ht="15">
      <c r="G2932" s="5"/>
    </row>
    <row r="2933" ht="15">
      <c r="G2933" s="5"/>
    </row>
    <row r="2934" ht="15">
      <c r="G2934" s="5"/>
    </row>
    <row r="2935" ht="15">
      <c r="G2935" s="5"/>
    </row>
    <row r="2936" ht="15">
      <c r="G2936" s="5"/>
    </row>
    <row r="2937" ht="15">
      <c r="G2937" s="5"/>
    </row>
    <row r="2938" ht="15">
      <c r="G2938" s="5"/>
    </row>
    <row r="2939" ht="15">
      <c r="G2939" s="5"/>
    </row>
    <row r="2940" ht="15">
      <c r="G2940" s="5"/>
    </row>
    <row r="2941" ht="15">
      <c r="G2941" s="5"/>
    </row>
    <row r="2942" ht="15">
      <c r="G2942" s="5"/>
    </row>
    <row r="2943" ht="15">
      <c r="G2943" s="5"/>
    </row>
    <row r="2944" ht="15">
      <c r="G2944" s="5"/>
    </row>
    <row r="2945" ht="15">
      <c r="G2945" s="5"/>
    </row>
    <row r="2946" ht="15">
      <c r="G2946" s="5"/>
    </row>
    <row r="2947" ht="15">
      <c r="G2947" s="5"/>
    </row>
    <row r="2948" ht="15">
      <c r="G2948" s="5"/>
    </row>
    <row r="2949" ht="15">
      <c r="G2949" s="5"/>
    </row>
    <row r="2950" ht="15">
      <c r="G2950" s="5"/>
    </row>
    <row r="2951" ht="15">
      <c r="G2951" s="5"/>
    </row>
    <row r="2952" ht="15">
      <c r="G2952" s="5"/>
    </row>
    <row r="2953" ht="15">
      <c r="G2953" s="5"/>
    </row>
    <row r="2954" ht="15">
      <c r="G2954" s="5"/>
    </row>
    <row r="2955" ht="15">
      <c r="G2955" s="5"/>
    </row>
    <row r="2956" ht="15">
      <c r="G2956" s="5"/>
    </row>
    <row r="2957" ht="15">
      <c r="G2957" s="5"/>
    </row>
    <row r="2958" ht="15">
      <c r="G2958" s="5"/>
    </row>
    <row r="2959" ht="15">
      <c r="G2959" s="5"/>
    </row>
    <row r="2960" ht="15">
      <c r="G2960" s="5"/>
    </row>
    <row r="2961" ht="15">
      <c r="G2961" s="5"/>
    </row>
    <row r="2962" ht="15">
      <c r="G2962" s="5"/>
    </row>
    <row r="2963" ht="15">
      <c r="G2963" s="5"/>
    </row>
    <row r="2964" ht="15">
      <c r="G2964" s="5"/>
    </row>
    <row r="2965" ht="15">
      <c r="G2965" s="5"/>
    </row>
    <row r="2966" ht="15">
      <c r="G2966" s="5"/>
    </row>
    <row r="2967" ht="15">
      <c r="G2967" s="5"/>
    </row>
    <row r="2968" ht="15">
      <c r="G2968" s="5"/>
    </row>
    <row r="2969" ht="15">
      <c r="G2969" s="5"/>
    </row>
    <row r="2970" ht="15">
      <c r="G2970" s="5"/>
    </row>
    <row r="2971" ht="15">
      <c r="G2971" s="5"/>
    </row>
    <row r="2972" ht="15">
      <c r="G2972" s="5"/>
    </row>
    <row r="2973" ht="15">
      <c r="G2973" s="5"/>
    </row>
    <row r="2974" ht="15">
      <c r="G2974" s="5"/>
    </row>
    <row r="2975" ht="15">
      <c r="G2975" s="5"/>
    </row>
    <row r="2976" ht="15">
      <c r="G2976" s="5"/>
    </row>
    <row r="2977" ht="15">
      <c r="G2977" s="5"/>
    </row>
    <row r="2978" ht="15">
      <c r="G2978" s="5"/>
    </row>
    <row r="2979" ht="15">
      <c r="G2979" s="5"/>
    </row>
    <row r="2980" ht="15">
      <c r="G2980" s="5"/>
    </row>
    <row r="2981" ht="15">
      <c r="G2981" s="5"/>
    </row>
    <row r="2982" ht="15">
      <c r="G2982" s="5"/>
    </row>
    <row r="2983" ht="15">
      <c r="G2983" s="5"/>
    </row>
    <row r="2984" ht="15">
      <c r="G2984" s="5"/>
    </row>
    <row r="2985" ht="15">
      <c r="G2985" s="5"/>
    </row>
    <row r="2986" ht="15">
      <c r="G2986" s="5"/>
    </row>
    <row r="2987" ht="15">
      <c r="G2987" s="5"/>
    </row>
    <row r="2988" ht="15">
      <c r="G2988" s="5"/>
    </row>
    <row r="2989" ht="15">
      <c r="G2989" s="5"/>
    </row>
    <row r="2990" ht="15">
      <c r="G2990" s="5"/>
    </row>
    <row r="2991" ht="15">
      <c r="G2991" s="5"/>
    </row>
    <row r="2992" ht="15">
      <c r="G2992" s="5"/>
    </row>
    <row r="2993" ht="15">
      <c r="G2993" s="5"/>
    </row>
    <row r="2994" ht="15">
      <c r="G2994" s="5"/>
    </row>
    <row r="2995" ht="15">
      <c r="G2995" s="5"/>
    </row>
    <row r="2996" ht="15">
      <c r="G2996" s="5"/>
    </row>
    <row r="2997" ht="15">
      <c r="G2997" s="5"/>
    </row>
    <row r="2998" ht="15">
      <c r="G2998" s="5"/>
    </row>
    <row r="2999" ht="15">
      <c r="G2999" s="5"/>
    </row>
    <row r="3000" ht="15">
      <c r="G3000" s="5"/>
    </row>
    <row r="3001" ht="15">
      <c r="G3001" s="5"/>
    </row>
    <row r="3002" ht="15">
      <c r="G3002" s="5"/>
    </row>
    <row r="3003" ht="15">
      <c r="G3003" s="5"/>
    </row>
    <row r="3004" ht="15">
      <c r="G3004" s="5"/>
    </row>
    <row r="3005" ht="15">
      <c r="G3005" s="5"/>
    </row>
    <row r="3006" ht="15">
      <c r="G3006" s="5"/>
    </row>
    <row r="3007" ht="15">
      <c r="G3007" s="5"/>
    </row>
    <row r="3008" ht="15">
      <c r="G3008" s="5"/>
    </row>
    <row r="3009" ht="15">
      <c r="G3009" s="5"/>
    </row>
    <row r="3010" ht="15">
      <c r="G3010" s="5"/>
    </row>
    <row r="3011" ht="15">
      <c r="G3011" s="5"/>
    </row>
    <row r="3012" ht="15">
      <c r="G3012" s="5"/>
    </row>
    <row r="3013" ht="15">
      <c r="G3013" s="5"/>
    </row>
    <row r="3014" ht="15">
      <c r="G3014" s="5"/>
    </row>
    <row r="3015" ht="15">
      <c r="G3015" s="5"/>
    </row>
    <row r="3016" ht="15">
      <c r="G3016" s="5"/>
    </row>
    <row r="3017" ht="15">
      <c r="G3017" s="5"/>
    </row>
    <row r="3018" ht="15">
      <c r="G3018" s="5"/>
    </row>
    <row r="3019" ht="15">
      <c r="G3019" s="5"/>
    </row>
    <row r="3020" ht="15">
      <c r="G3020" s="5"/>
    </row>
    <row r="3021" ht="15">
      <c r="G3021" s="5"/>
    </row>
    <row r="3022" ht="15">
      <c r="G3022" s="5"/>
    </row>
    <row r="3023" ht="15">
      <c r="G3023" s="5"/>
    </row>
    <row r="3024" ht="15">
      <c r="G3024" s="5"/>
    </row>
    <row r="3025" ht="15">
      <c r="G3025" s="5"/>
    </row>
    <row r="3026" ht="15">
      <c r="G3026" s="5"/>
    </row>
    <row r="3027" ht="15">
      <c r="G3027" s="5"/>
    </row>
    <row r="3028" ht="15">
      <c r="G3028" s="5"/>
    </row>
    <row r="3029" ht="15">
      <c r="G3029" s="5"/>
    </row>
    <row r="3030" ht="15">
      <c r="G3030" s="5"/>
    </row>
    <row r="3031" ht="15">
      <c r="G3031" s="5"/>
    </row>
    <row r="3032" ht="15">
      <c r="G3032" s="5"/>
    </row>
    <row r="3033" ht="15">
      <c r="G3033" s="5"/>
    </row>
    <row r="3034" ht="15">
      <c r="G3034" s="5"/>
    </row>
    <row r="3035" ht="15">
      <c r="G3035" s="5"/>
    </row>
    <row r="3036" ht="15">
      <c r="G3036" s="5"/>
    </row>
    <row r="3037" ht="15">
      <c r="G3037" s="5"/>
    </row>
    <row r="3038" ht="15">
      <c r="G3038" s="5"/>
    </row>
    <row r="3039" ht="15">
      <c r="G3039" s="5"/>
    </row>
    <row r="3040" ht="15">
      <c r="G3040" s="5"/>
    </row>
    <row r="3041" ht="15">
      <c r="G3041" s="5"/>
    </row>
    <row r="3042" ht="15">
      <c r="G3042" s="5"/>
    </row>
    <row r="3043" ht="15">
      <c r="G3043" s="5"/>
    </row>
    <row r="3044" ht="15">
      <c r="G3044" s="5"/>
    </row>
    <row r="3045" ht="15">
      <c r="G3045" s="5"/>
    </row>
    <row r="3046" ht="15">
      <c r="G3046" s="5"/>
    </row>
    <row r="3047" ht="15">
      <c r="G3047" s="5"/>
    </row>
    <row r="3048" ht="15">
      <c r="G3048" s="5"/>
    </row>
    <row r="3049" ht="15">
      <c r="G3049" s="5"/>
    </row>
    <row r="3050" ht="15">
      <c r="G3050" s="5"/>
    </row>
    <row r="3051" ht="15">
      <c r="G3051" s="5"/>
    </row>
    <row r="3052" ht="15">
      <c r="G3052" s="5"/>
    </row>
    <row r="3053" ht="15">
      <c r="G3053" s="5"/>
    </row>
    <row r="3054" ht="15">
      <c r="G3054" s="5"/>
    </row>
    <row r="3055" ht="15">
      <c r="G3055" s="5"/>
    </row>
    <row r="3056" ht="15">
      <c r="G3056" s="5"/>
    </row>
    <row r="3057" ht="15">
      <c r="G3057" s="5"/>
    </row>
    <row r="3058" ht="15">
      <c r="G3058" s="5"/>
    </row>
    <row r="3059" ht="15">
      <c r="G3059" s="5"/>
    </row>
    <row r="3060" ht="15">
      <c r="G3060" s="5"/>
    </row>
    <row r="3061" ht="15">
      <c r="G3061" s="5"/>
    </row>
    <row r="3062" ht="15">
      <c r="G3062" s="5"/>
    </row>
    <row r="3063" ht="15">
      <c r="G3063" s="5"/>
    </row>
    <row r="3064" ht="15">
      <c r="G3064" s="5"/>
    </row>
    <row r="3065" ht="15">
      <c r="G3065" s="5"/>
    </row>
    <row r="3066" ht="15">
      <c r="G3066" s="5"/>
    </row>
    <row r="3067" ht="15">
      <c r="G3067" s="5"/>
    </row>
    <row r="3068" ht="15">
      <c r="G3068" s="5"/>
    </row>
    <row r="3069" ht="15">
      <c r="G3069" s="5"/>
    </row>
    <row r="3070" ht="15">
      <c r="G3070" s="5"/>
    </row>
    <row r="3071" ht="15">
      <c r="G3071" s="5"/>
    </row>
    <row r="3072" ht="15">
      <c r="G3072" s="5"/>
    </row>
    <row r="3073" ht="15">
      <c r="G3073" s="5"/>
    </row>
    <row r="3074" ht="15">
      <c r="G3074" s="5"/>
    </row>
    <row r="3075" ht="15">
      <c r="G3075" s="5"/>
    </row>
    <row r="3076" ht="15">
      <c r="G3076" s="5"/>
    </row>
    <row r="3077" ht="15">
      <c r="G3077" s="5"/>
    </row>
    <row r="3078" ht="15">
      <c r="G3078" s="5"/>
    </row>
    <row r="3079" ht="15">
      <c r="G3079" s="5"/>
    </row>
    <row r="3080" ht="15">
      <c r="G3080" s="5"/>
    </row>
    <row r="3081" ht="15">
      <c r="G3081" s="5"/>
    </row>
    <row r="3082" ht="15">
      <c r="G3082" s="5"/>
    </row>
    <row r="3083" ht="15">
      <c r="G3083" s="5"/>
    </row>
    <row r="3084" ht="15">
      <c r="G3084" s="5"/>
    </row>
    <row r="3085" ht="15">
      <c r="G3085" s="5"/>
    </row>
    <row r="3086" ht="15">
      <c r="G3086" s="5"/>
    </row>
    <row r="3087" ht="15">
      <c r="G3087" s="5"/>
    </row>
    <row r="3088" ht="15">
      <c r="G3088" s="5"/>
    </row>
    <row r="3089" ht="15">
      <c r="G3089" s="5"/>
    </row>
    <row r="3090" ht="15">
      <c r="G3090" s="5"/>
    </row>
    <row r="3091" ht="15">
      <c r="G3091" s="5"/>
    </row>
    <row r="3092" ht="15">
      <c r="G3092" s="5"/>
    </row>
    <row r="3093" ht="15">
      <c r="G3093" s="5"/>
    </row>
    <row r="3094" ht="15">
      <c r="G3094" s="5"/>
    </row>
    <row r="3095" ht="15">
      <c r="G3095" s="5"/>
    </row>
    <row r="3096" ht="15">
      <c r="G3096" s="5"/>
    </row>
    <row r="3097" ht="15">
      <c r="G3097" s="5"/>
    </row>
    <row r="3098" ht="15">
      <c r="G3098" s="5"/>
    </row>
    <row r="3099" ht="15">
      <c r="G3099" s="5"/>
    </row>
    <row r="3100" ht="15">
      <c r="G3100" s="5"/>
    </row>
    <row r="3101" ht="15">
      <c r="G3101" s="5"/>
    </row>
    <row r="3102" ht="15">
      <c r="G3102" s="5"/>
    </row>
    <row r="3103" ht="15">
      <c r="G3103" s="5"/>
    </row>
    <row r="3104" ht="15">
      <c r="G3104" s="5"/>
    </row>
    <row r="3105" ht="15">
      <c r="G3105" s="5"/>
    </row>
    <row r="3106" ht="15">
      <c r="G3106" s="5"/>
    </row>
    <row r="3107" ht="15">
      <c r="G3107" s="5"/>
    </row>
    <row r="3108" ht="15">
      <c r="G3108" s="5"/>
    </row>
    <row r="3109" ht="15">
      <c r="G3109" s="5"/>
    </row>
    <row r="3110" ht="15">
      <c r="G3110" s="5"/>
    </row>
    <row r="3111" ht="15">
      <c r="G3111" s="5"/>
    </row>
    <row r="3112" ht="15">
      <c r="G3112" s="5"/>
    </row>
    <row r="3113" ht="15">
      <c r="G3113" s="5"/>
    </row>
    <row r="3114" ht="15">
      <c r="G3114" s="5"/>
    </row>
    <row r="3115" ht="15">
      <c r="G3115" s="5"/>
    </row>
    <row r="3116" ht="15">
      <c r="G3116" s="5"/>
    </row>
    <row r="3117" ht="15">
      <c r="G3117" s="5"/>
    </row>
    <row r="3118" ht="15">
      <c r="G3118" s="5"/>
    </row>
    <row r="3119" ht="15">
      <c r="G3119" s="5"/>
    </row>
    <row r="3120" ht="15">
      <c r="G3120" s="5"/>
    </row>
    <row r="3121" ht="15">
      <c r="G3121" s="5"/>
    </row>
    <row r="3122" ht="15">
      <c r="G3122" s="5"/>
    </row>
    <row r="3123" ht="15">
      <c r="G3123" s="5"/>
    </row>
    <row r="3124" ht="15">
      <c r="G3124" s="5"/>
    </row>
    <row r="3125" ht="15">
      <c r="G3125" s="5"/>
    </row>
    <row r="3126" ht="15">
      <c r="G3126" s="5"/>
    </row>
    <row r="3127" ht="15">
      <c r="G3127" s="5"/>
    </row>
    <row r="3128" ht="15">
      <c r="G3128" s="5"/>
    </row>
    <row r="3129" ht="15">
      <c r="G3129" s="5"/>
    </row>
    <row r="3130" ht="15">
      <c r="G3130" s="5"/>
    </row>
    <row r="3131" ht="15">
      <c r="G3131" s="5"/>
    </row>
    <row r="3132" ht="15">
      <c r="G3132" s="5"/>
    </row>
    <row r="3133" ht="15">
      <c r="G3133" s="5"/>
    </row>
    <row r="3134" ht="15">
      <c r="G3134" s="5"/>
    </row>
    <row r="3135" ht="15">
      <c r="G3135" s="5"/>
    </row>
    <row r="3136" ht="15">
      <c r="G3136" s="5"/>
    </row>
    <row r="3137" ht="15">
      <c r="G3137" s="5"/>
    </row>
    <row r="3138" ht="15">
      <c r="G3138" s="5"/>
    </row>
    <row r="3139" ht="15">
      <c r="G3139" s="5"/>
    </row>
    <row r="3140" ht="15">
      <c r="G3140" s="5"/>
    </row>
    <row r="3141" ht="15">
      <c r="G3141" s="5"/>
    </row>
    <row r="3142" ht="15">
      <c r="G3142" s="5"/>
    </row>
    <row r="3143" ht="15">
      <c r="G3143" s="5"/>
    </row>
    <row r="3144" ht="15">
      <c r="G3144" s="5"/>
    </row>
    <row r="3145" ht="15">
      <c r="G3145" s="5"/>
    </row>
    <row r="3146" ht="15">
      <c r="G3146" s="5"/>
    </row>
    <row r="3147" ht="15">
      <c r="G3147" s="5"/>
    </row>
    <row r="3148" ht="15">
      <c r="G3148" s="5"/>
    </row>
    <row r="3149" ht="15">
      <c r="G3149" s="5"/>
    </row>
    <row r="3150" ht="15">
      <c r="G3150" s="5"/>
    </row>
    <row r="3151" ht="15">
      <c r="G3151" s="5"/>
    </row>
    <row r="3152" ht="15">
      <c r="G3152" s="5"/>
    </row>
    <row r="3153" ht="15">
      <c r="G3153" s="5"/>
    </row>
    <row r="3154" ht="15">
      <c r="G3154" s="5"/>
    </row>
    <row r="3155" ht="15">
      <c r="G3155" s="5"/>
    </row>
    <row r="3156" ht="15">
      <c r="G3156" s="5"/>
    </row>
    <row r="3157" ht="15">
      <c r="G3157" s="5"/>
    </row>
    <row r="3158" ht="15">
      <c r="G3158" s="5"/>
    </row>
    <row r="3159" ht="15">
      <c r="G3159" s="5"/>
    </row>
    <row r="3160" ht="15">
      <c r="G3160" s="5"/>
    </row>
    <row r="3161" ht="15">
      <c r="G3161" s="5"/>
    </row>
    <row r="3162" ht="15">
      <c r="G3162" s="5"/>
    </row>
    <row r="3163" ht="15">
      <c r="G3163" s="5"/>
    </row>
    <row r="3164" ht="15">
      <c r="G3164" s="5"/>
    </row>
    <row r="3165" ht="15">
      <c r="G3165" s="5"/>
    </row>
    <row r="3166" ht="15">
      <c r="G3166" s="5"/>
    </row>
    <row r="3167" ht="15">
      <c r="G3167" s="5"/>
    </row>
    <row r="3168" ht="15">
      <c r="G3168" s="5"/>
    </row>
    <row r="3169" ht="15">
      <c r="G3169" s="5"/>
    </row>
    <row r="3170" ht="15">
      <c r="G3170" s="5"/>
    </row>
    <row r="3171" ht="15">
      <c r="G3171" s="5"/>
    </row>
    <row r="3172" ht="15">
      <c r="G3172" s="5"/>
    </row>
    <row r="3173" ht="15">
      <c r="G3173" s="5"/>
    </row>
    <row r="3174" ht="15">
      <c r="G3174" s="5"/>
    </row>
    <row r="3175" ht="15">
      <c r="G3175" s="5"/>
    </row>
    <row r="3176" ht="15">
      <c r="G3176" s="5"/>
    </row>
    <row r="3177" ht="15">
      <c r="G3177" s="5"/>
    </row>
    <row r="3178" ht="15">
      <c r="G3178" s="5"/>
    </row>
    <row r="3179" ht="15">
      <c r="G3179" s="5"/>
    </row>
    <row r="3180" ht="15">
      <c r="G3180" s="5"/>
    </row>
    <row r="3181" ht="15">
      <c r="G3181" s="5"/>
    </row>
    <row r="3182" ht="15">
      <c r="G3182" s="5"/>
    </row>
    <row r="3183" ht="15">
      <c r="G3183" s="5"/>
    </row>
    <row r="3184" ht="15">
      <c r="G3184" s="5"/>
    </row>
    <row r="3185" ht="15">
      <c r="G3185" s="5"/>
    </row>
    <row r="3186" ht="15">
      <c r="G3186" s="5"/>
    </row>
    <row r="3187" ht="15">
      <c r="G3187" s="5"/>
    </row>
    <row r="3188" ht="15">
      <c r="G3188" s="5"/>
    </row>
    <row r="3189" ht="15">
      <c r="G3189" s="5"/>
    </row>
    <row r="3190" ht="15">
      <c r="G3190" s="5"/>
    </row>
    <row r="3191" ht="15">
      <c r="G3191" s="5"/>
    </row>
    <row r="3192" ht="15">
      <c r="G3192" s="5"/>
    </row>
    <row r="3193" ht="15">
      <c r="G3193" s="5"/>
    </row>
    <row r="3194" ht="15">
      <c r="G3194" s="5"/>
    </row>
    <row r="3195" ht="15">
      <c r="G3195" s="5"/>
    </row>
    <row r="3196" ht="15">
      <c r="G3196" s="5"/>
    </row>
    <row r="3197" ht="15">
      <c r="G3197" s="5"/>
    </row>
    <row r="3198" ht="15">
      <c r="G3198" s="5"/>
    </row>
    <row r="3199" ht="15">
      <c r="G3199" s="5"/>
    </row>
    <row r="3200" ht="15">
      <c r="G3200" s="5"/>
    </row>
    <row r="3201" ht="15">
      <c r="G3201" s="5"/>
    </row>
    <row r="3202" ht="15">
      <c r="G3202" s="5"/>
    </row>
    <row r="3203" ht="15">
      <c r="G3203" s="5"/>
    </row>
    <row r="3204" ht="15">
      <c r="G3204" s="5"/>
    </row>
    <row r="3205" ht="15">
      <c r="G3205" s="5"/>
    </row>
    <row r="3206" ht="15">
      <c r="G3206" s="5"/>
    </row>
    <row r="3207" ht="15">
      <c r="G3207" s="5"/>
    </row>
    <row r="3208" ht="15">
      <c r="G3208" s="5"/>
    </row>
    <row r="3209" ht="15">
      <c r="G3209" s="5"/>
    </row>
    <row r="3210" ht="15">
      <c r="G3210" s="5"/>
    </row>
    <row r="3211" ht="15">
      <c r="G3211" s="5"/>
    </row>
    <row r="3212" ht="15">
      <c r="G3212" s="5"/>
    </row>
    <row r="3213" ht="15">
      <c r="G3213" s="5"/>
    </row>
    <row r="3214" ht="15">
      <c r="G3214" s="5"/>
    </row>
    <row r="3215" ht="15">
      <c r="G3215" s="5"/>
    </row>
    <row r="3216" ht="15">
      <c r="G3216" s="5"/>
    </row>
    <row r="3217" ht="15">
      <c r="G3217" s="5"/>
    </row>
    <row r="3218" ht="15">
      <c r="G3218" s="5"/>
    </row>
    <row r="3219" ht="15">
      <c r="G3219" s="5"/>
    </row>
    <row r="3220" ht="15">
      <c r="G3220" s="5"/>
    </row>
    <row r="3221" ht="15">
      <c r="G3221" s="5"/>
    </row>
    <row r="3222" ht="15">
      <c r="G3222" s="5"/>
    </row>
    <row r="3223" ht="15">
      <c r="G3223" s="5"/>
    </row>
    <row r="3224" ht="15">
      <c r="G3224" s="5"/>
    </row>
    <row r="3225" ht="15">
      <c r="G3225" s="5"/>
    </row>
    <row r="3226" ht="15">
      <c r="G3226" s="5"/>
    </row>
    <row r="3227" ht="15">
      <c r="G3227" s="5"/>
    </row>
    <row r="3228" ht="15">
      <c r="G3228" s="5"/>
    </row>
    <row r="3229" ht="15">
      <c r="G3229" s="5"/>
    </row>
    <row r="3230" ht="15">
      <c r="G3230" s="5"/>
    </row>
    <row r="3231" ht="15">
      <c r="G3231" s="5"/>
    </row>
    <row r="3232" ht="15">
      <c r="G3232" s="5"/>
    </row>
    <row r="3233" ht="15">
      <c r="G3233" s="5"/>
    </row>
    <row r="3234" ht="15">
      <c r="G3234" s="5"/>
    </row>
    <row r="3235" ht="15">
      <c r="G3235" s="5"/>
    </row>
    <row r="3236" ht="15">
      <c r="G3236" s="5"/>
    </row>
    <row r="3237" ht="15">
      <c r="G3237" s="5"/>
    </row>
    <row r="3238" ht="15">
      <c r="G3238" s="5"/>
    </row>
    <row r="3239" ht="15">
      <c r="G3239" s="5"/>
    </row>
    <row r="3240" ht="15">
      <c r="G3240" s="5"/>
    </row>
    <row r="3241" ht="15">
      <c r="G3241" s="5"/>
    </row>
    <row r="3242" ht="15">
      <c r="G3242" s="5"/>
    </row>
    <row r="3243" ht="15">
      <c r="G3243" s="5"/>
    </row>
    <row r="3244" ht="15">
      <c r="G3244" s="5"/>
    </row>
    <row r="3245" ht="15">
      <c r="G3245" s="5"/>
    </row>
    <row r="3246" ht="15">
      <c r="G3246" s="5"/>
    </row>
    <row r="3247" ht="15">
      <c r="G3247" s="5"/>
    </row>
    <row r="3248" ht="15">
      <c r="G3248" s="5"/>
    </row>
    <row r="3249" ht="15">
      <c r="G3249" s="5"/>
    </row>
    <row r="3250" ht="15">
      <c r="G3250" s="5"/>
    </row>
    <row r="3251" ht="15">
      <c r="G3251" s="5"/>
    </row>
    <row r="3252" ht="15">
      <c r="G3252" s="5"/>
    </row>
    <row r="3253" ht="15">
      <c r="G3253" s="5"/>
    </row>
    <row r="3254" ht="15">
      <c r="G3254" s="5"/>
    </row>
    <row r="3255" ht="15">
      <c r="G3255" s="5"/>
    </row>
    <row r="3256" ht="15">
      <c r="G3256" s="5"/>
    </row>
    <row r="3257" ht="15">
      <c r="G3257" s="5"/>
    </row>
    <row r="3258" ht="15">
      <c r="G3258" s="5"/>
    </row>
    <row r="3259" ht="15">
      <c r="G3259" s="5"/>
    </row>
    <row r="3260" ht="15">
      <c r="G3260" s="5"/>
    </row>
    <row r="3261" ht="15">
      <c r="G3261" s="5"/>
    </row>
    <row r="3262" ht="15">
      <c r="G3262" s="5"/>
    </row>
    <row r="3263" ht="15">
      <c r="G3263" s="5"/>
    </row>
    <row r="3264" ht="15">
      <c r="G3264" s="5"/>
    </row>
    <row r="3265" ht="15">
      <c r="G3265" s="5"/>
    </row>
    <row r="3266" ht="15">
      <c r="G3266" s="5"/>
    </row>
    <row r="3267" ht="15">
      <c r="G3267" s="5"/>
    </row>
    <row r="3268" ht="15">
      <c r="G3268" s="5"/>
    </row>
    <row r="3269" ht="15">
      <c r="G3269" s="5"/>
    </row>
    <row r="3270" ht="15">
      <c r="G3270" s="5"/>
    </row>
    <row r="3271" ht="15">
      <c r="G3271" s="5"/>
    </row>
    <row r="3272" ht="15">
      <c r="G3272" s="5"/>
    </row>
    <row r="3273" ht="15">
      <c r="G3273" s="5"/>
    </row>
    <row r="3274" ht="15">
      <c r="G3274" s="5"/>
    </row>
    <row r="3275" ht="15">
      <c r="G3275" s="5"/>
    </row>
    <row r="3276" ht="15">
      <c r="G3276" s="5"/>
    </row>
    <row r="3277" ht="15">
      <c r="G3277" s="5"/>
    </row>
    <row r="3278" ht="15">
      <c r="G3278" s="5"/>
    </row>
    <row r="3279" ht="15">
      <c r="G3279" s="5"/>
    </row>
    <row r="3280" ht="15">
      <c r="G3280" s="5"/>
    </row>
    <row r="3281" ht="15">
      <c r="G3281" s="5"/>
    </row>
    <row r="3282" ht="15">
      <c r="G3282" s="5"/>
    </row>
    <row r="3283" ht="15">
      <c r="G3283" s="5"/>
    </row>
    <row r="3284" ht="15">
      <c r="G3284" s="5"/>
    </row>
    <row r="3285" ht="15">
      <c r="G3285" s="5"/>
    </row>
    <row r="3286" ht="15">
      <c r="G3286" s="5"/>
    </row>
    <row r="3287" ht="15">
      <c r="G3287" s="5"/>
    </row>
    <row r="3288" ht="15">
      <c r="G3288" s="5"/>
    </row>
    <row r="3289" ht="15">
      <c r="G3289" s="5"/>
    </row>
    <row r="3290" ht="15">
      <c r="G3290" s="5"/>
    </row>
    <row r="3291" ht="15">
      <c r="G3291" s="5"/>
    </row>
    <row r="3292" ht="15">
      <c r="G3292" s="5"/>
    </row>
    <row r="3293" ht="15">
      <c r="G3293" s="5"/>
    </row>
    <row r="3294" ht="15">
      <c r="G3294" s="5"/>
    </row>
    <row r="3295" ht="15">
      <c r="G3295" s="5"/>
    </row>
    <row r="3296" ht="15">
      <c r="G3296" s="5"/>
    </row>
    <row r="3297" ht="15">
      <c r="G3297" s="5"/>
    </row>
    <row r="3298" ht="15">
      <c r="G3298" s="5"/>
    </row>
    <row r="3299" ht="15">
      <c r="G3299" s="5"/>
    </row>
    <row r="3300" ht="15">
      <c r="G3300" s="5"/>
    </row>
    <row r="3301" ht="15">
      <c r="G3301" s="5"/>
    </row>
    <row r="3302" ht="15">
      <c r="G3302" s="5"/>
    </row>
    <row r="3303" ht="15">
      <c r="G3303" s="5"/>
    </row>
    <row r="3304" ht="15">
      <c r="G3304" s="5"/>
    </row>
    <row r="3305" ht="15">
      <c r="G3305" s="5"/>
    </row>
    <row r="3306" ht="15">
      <c r="G3306" s="5"/>
    </row>
    <row r="3307" ht="15">
      <c r="G3307" s="5"/>
    </row>
    <row r="3308" ht="15">
      <c r="G3308" s="5"/>
    </row>
    <row r="3309" ht="15">
      <c r="G3309" s="5"/>
    </row>
    <row r="3310" ht="15">
      <c r="G3310" s="5"/>
    </row>
    <row r="3311" ht="15">
      <c r="G3311" s="5"/>
    </row>
    <row r="3312" ht="15">
      <c r="G3312" s="5"/>
    </row>
    <row r="3313" ht="15">
      <c r="G3313" s="5"/>
    </row>
    <row r="3314" ht="15">
      <c r="G3314" s="5"/>
    </row>
    <row r="3315" ht="15">
      <c r="G3315" s="5"/>
    </row>
    <row r="3316" ht="15">
      <c r="G3316" s="5"/>
    </row>
    <row r="3317" ht="15">
      <c r="G3317" s="5"/>
    </row>
    <row r="3318" ht="15">
      <c r="G3318" s="5"/>
    </row>
    <row r="3319" ht="15">
      <c r="G3319" s="5"/>
    </row>
    <row r="3320" ht="15">
      <c r="G3320" s="5"/>
    </row>
    <row r="3321" ht="15">
      <c r="G3321" s="5"/>
    </row>
    <row r="3322" ht="15">
      <c r="G3322" s="5"/>
    </row>
    <row r="3323" ht="15">
      <c r="G3323" s="5"/>
    </row>
    <row r="3324" ht="15">
      <c r="G3324" s="5"/>
    </row>
    <row r="3325" ht="15">
      <c r="G3325" s="5"/>
    </row>
    <row r="3326" ht="15">
      <c r="G3326" s="5"/>
    </row>
    <row r="3327" ht="15">
      <c r="G3327" s="5"/>
    </row>
    <row r="3328" ht="15">
      <c r="G3328" s="5"/>
    </row>
    <row r="3329" ht="15">
      <c r="G3329" s="5"/>
    </row>
    <row r="3330" ht="15">
      <c r="G3330" s="5"/>
    </row>
    <row r="3331" ht="15">
      <c r="G3331" s="5"/>
    </row>
    <row r="3332" ht="15">
      <c r="G3332" s="5"/>
    </row>
    <row r="3333" ht="15">
      <c r="G3333" s="5"/>
    </row>
    <row r="3334" ht="15">
      <c r="G3334" s="5"/>
    </row>
    <row r="3335" ht="15">
      <c r="G3335" s="5"/>
    </row>
    <row r="3336" ht="15">
      <c r="G3336" s="5"/>
    </row>
    <row r="3337" ht="15">
      <c r="G3337" s="5"/>
    </row>
    <row r="3338" ht="15">
      <c r="G3338" s="5"/>
    </row>
    <row r="3339" ht="15">
      <c r="G3339" s="5"/>
    </row>
    <row r="3340" ht="15">
      <c r="G3340" s="5"/>
    </row>
    <row r="3341" ht="15">
      <c r="G3341" s="5"/>
    </row>
    <row r="3342" ht="15">
      <c r="G3342" s="5"/>
    </row>
    <row r="3343" ht="15">
      <c r="G3343" s="5"/>
    </row>
    <row r="3344" ht="15">
      <c r="G3344" s="5"/>
    </row>
    <row r="3345" ht="15">
      <c r="G3345" s="5"/>
    </row>
    <row r="3346" ht="15">
      <c r="G3346" s="5"/>
    </row>
    <row r="3347" ht="15">
      <c r="G3347" s="5"/>
    </row>
    <row r="3348" ht="15">
      <c r="G3348" s="5"/>
    </row>
    <row r="3349" ht="15">
      <c r="G3349" s="5"/>
    </row>
    <row r="3350" ht="15">
      <c r="G3350" s="5"/>
    </row>
    <row r="3351" ht="15">
      <c r="G3351" s="5"/>
    </row>
    <row r="3352" ht="15">
      <c r="G3352" s="5"/>
    </row>
    <row r="3353" ht="15">
      <c r="G3353" s="5"/>
    </row>
    <row r="3354" ht="15">
      <c r="G3354" s="5"/>
    </row>
    <row r="3355" ht="15">
      <c r="G3355" s="5"/>
    </row>
    <row r="3356" ht="15">
      <c r="G3356" s="5"/>
    </row>
    <row r="3357" ht="15">
      <c r="G3357" s="5"/>
    </row>
    <row r="3358" ht="15">
      <c r="G3358" s="5"/>
    </row>
    <row r="3359" ht="15">
      <c r="G3359" s="5"/>
    </row>
    <row r="3360" ht="15">
      <c r="G3360" s="5"/>
    </row>
    <row r="3361" ht="15">
      <c r="G3361" s="5"/>
    </row>
    <row r="3362" ht="15">
      <c r="G3362" s="5"/>
    </row>
    <row r="3363" ht="15">
      <c r="G3363" s="5"/>
    </row>
    <row r="3364" ht="15">
      <c r="G3364" s="5"/>
    </row>
    <row r="3365" ht="15">
      <c r="G3365" s="5"/>
    </row>
    <row r="3366" ht="15">
      <c r="G3366" s="5"/>
    </row>
    <row r="3367" ht="15">
      <c r="G3367" s="5"/>
    </row>
    <row r="3368" ht="15">
      <c r="G3368" s="5"/>
    </row>
    <row r="3369" ht="15">
      <c r="G3369" s="5"/>
    </row>
    <row r="3370" ht="15">
      <c r="G3370" s="5"/>
    </row>
    <row r="3371" ht="15">
      <c r="G3371" s="5"/>
    </row>
    <row r="3372" ht="15">
      <c r="G3372" s="5"/>
    </row>
    <row r="3373" ht="15">
      <c r="G3373" s="5"/>
    </row>
    <row r="3374" ht="15">
      <c r="G3374" s="5"/>
    </row>
    <row r="3375" ht="15">
      <c r="G3375" s="5"/>
    </row>
    <row r="3376" ht="15">
      <c r="G3376" s="5"/>
    </row>
    <row r="3377" ht="15">
      <c r="G3377" s="5"/>
    </row>
    <row r="3378" ht="15">
      <c r="G3378" s="5"/>
    </row>
    <row r="3379" ht="15">
      <c r="G3379" s="5"/>
    </row>
    <row r="3380" ht="15">
      <c r="G3380" s="5"/>
    </row>
    <row r="3381" ht="15">
      <c r="G3381" s="5"/>
    </row>
    <row r="3382" ht="15">
      <c r="G3382" s="5"/>
    </row>
    <row r="3383" ht="15">
      <c r="G3383" s="5"/>
    </row>
    <row r="3384" ht="15">
      <c r="G3384" s="5"/>
    </row>
    <row r="3385" ht="15">
      <c r="G3385" s="5"/>
    </row>
    <row r="3386" ht="15">
      <c r="G3386" s="5"/>
    </row>
    <row r="3387" ht="15">
      <c r="G3387" s="5"/>
    </row>
    <row r="3388" ht="15">
      <c r="G3388" s="5"/>
    </row>
    <row r="3389" ht="15">
      <c r="G3389" s="5"/>
    </row>
    <row r="3390" ht="15">
      <c r="G3390" s="5"/>
    </row>
    <row r="3391" ht="15">
      <c r="G3391" s="5"/>
    </row>
    <row r="3392" ht="15">
      <c r="G3392" s="5"/>
    </row>
    <row r="3393" ht="15">
      <c r="G3393" s="5"/>
    </row>
    <row r="3394" ht="15">
      <c r="G3394" s="5"/>
    </row>
    <row r="3395" ht="15">
      <c r="G3395" s="5"/>
    </row>
    <row r="3396" ht="15">
      <c r="G3396" s="5"/>
    </row>
    <row r="3397" ht="15">
      <c r="G3397" s="5"/>
    </row>
    <row r="3398" ht="15">
      <c r="G3398" s="5"/>
    </row>
    <row r="3399" ht="15">
      <c r="G3399" s="5"/>
    </row>
    <row r="3400" ht="15">
      <c r="G3400" s="5"/>
    </row>
    <row r="3401" ht="15">
      <c r="G3401" s="5"/>
    </row>
    <row r="3402" ht="15">
      <c r="G3402" s="5"/>
    </row>
    <row r="3403" ht="15">
      <c r="G3403" s="5"/>
    </row>
    <row r="3404" ht="15">
      <c r="G3404" s="5"/>
    </row>
    <row r="3405" ht="15">
      <c r="G3405" s="5"/>
    </row>
    <row r="3406" ht="15">
      <c r="G3406" s="5"/>
    </row>
    <row r="3407" ht="15">
      <c r="G3407" s="5"/>
    </row>
    <row r="3408" ht="15">
      <c r="G3408" s="5"/>
    </row>
    <row r="3409" ht="15">
      <c r="G3409" s="5"/>
    </row>
    <row r="3410" ht="15">
      <c r="G3410" s="5"/>
    </row>
    <row r="3411" ht="15">
      <c r="G3411" s="5"/>
    </row>
    <row r="3412" ht="15">
      <c r="G3412" s="5"/>
    </row>
    <row r="3413" ht="15">
      <c r="G3413" s="5"/>
    </row>
    <row r="3414" ht="15">
      <c r="G3414" s="5"/>
    </row>
    <row r="3415" ht="15">
      <c r="G3415" s="5"/>
    </row>
    <row r="3416" ht="15">
      <c r="G3416" s="5"/>
    </row>
    <row r="3417" ht="15">
      <c r="G3417" s="5"/>
    </row>
    <row r="3418" ht="15">
      <c r="G3418" s="5"/>
    </row>
    <row r="3419" ht="15">
      <c r="G3419" s="5"/>
    </row>
    <row r="3420" ht="15">
      <c r="G3420" s="5"/>
    </row>
    <row r="3421" ht="15">
      <c r="G3421" s="5"/>
    </row>
    <row r="3422" ht="15">
      <c r="G3422" s="5"/>
    </row>
    <row r="3423" ht="15">
      <c r="G3423" s="5"/>
    </row>
    <row r="3424" ht="15">
      <c r="G3424" s="5"/>
    </row>
    <row r="3425" ht="15">
      <c r="G3425" s="5"/>
    </row>
    <row r="3426" ht="15">
      <c r="G3426" s="5"/>
    </row>
    <row r="3427" ht="15">
      <c r="G3427" s="5"/>
    </row>
    <row r="3428" ht="15">
      <c r="G3428" s="5"/>
    </row>
    <row r="3429" ht="15">
      <c r="G3429" s="5"/>
    </row>
    <row r="3430" ht="15">
      <c r="G3430" s="5"/>
    </row>
    <row r="3431" ht="15">
      <c r="G3431" s="5"/>
    </row>
    <row r="3432" ht="15">
      <c r="G3432" s="5"/>
    </row>
    <row r="3433" ht="15">
      <c r="G3433" s="5"/>
    </row>
    <row r="3434" ht="15">
      <c r="G3434" s="5"/>
    </row>
    <row r="3435" ht="15">
      <c r="G3435" s="5"/>
    </row>
    <row r="3436" ht="15">
      <c r="G3436" s="5"/>
    </row>
    <row r="3437" ht="15">
      <c r="G3437" s="5"/>
    </row>
    <row r="3438" ht="15">
      <c r="G3438" s="5"/>
    </row>
    <row r="3439" ht="15">
      <c r="G3439" s="5"/>
    </row>
    <row r="3440" ht="15">
      <c r="G3440" s="5"/>
    </row>
    <row r="3441" ht="15">
      <c r="G3441" s="5"/>
    </row>
    <row r="3442" ht="15">
      <c r="G3442" s="5"/>
    </row>
    <row r="3443" ht="15">
      <c r="G3443" s="5"/>
    </row>
    <row r="3444" ht="15">
      <c r="G3444" s="5"/>
    </row>
    <row r="3445" ht="15">
      <c r="G3445" s="5"/>
    </row>
    <row r="3446" ht="15">
      <c r="G3446" s="5"/>
    </row>
    <row r="3447" ht="15">
      <c r="G3447" s="5"/>
    </row>
    <row r="3448" ht="15">
      <c r="G3448" s="5"/>
    </row>
    <row r="3449" ht="15">
      <c r="G3449" s="5"/>
    </row>
    <row r="3450" ht="15">
      <c r="G3450" s="5"/>
    </row>
    <row r="3451" ht="15">
      <c r="G3451" s="5"/>
    </row>
    <row r="3452" ht="15">
      <c r="G3452" s="5"/>
    </row>
    <row r="3453" ht="15">
      <c r="G3453" s="5"/>
    </row>
    <row r="3454" ht="15">
      <c r="G3454" s="5"/>
    </row>
    <row r="3455" ht="15">
      <c r="G3455" s="5"/>
    </row>
    <row r="3456" ht="15">
      <c r="G3456" s="5"/>
    </row>
    <row r="3457" ht="15">
      <c r="G3457" s="5"/>
    </row>
    <row r="3458" ht="15">
      <c r="G3458" s="5"/>
    </row>
    <row r="3459" ht="15">
      <c r="G3459" s="5"/>
    </row>
    <row r="3460" ht="15">
      <c r="G3460" s="5"/>
    </row>
    <row r="3461" ht="15">
      <c r="G3461" s="5"/>
    </row>
    <row r="3462" ht="15">
      <c r="G3462" s="5"/>
    </row>
    <row r="3463" ht="15">
      <c r="G3463" s="5"/>
    </row>
    <row r="3464" ht="15">
      <c r="G3464" s="5"/>
    </row>
    <row r="3465" ht="15">
      <c r="G3465" s="5"/>
    </row>
    <row r="3466" ht="15">
      <c r="G3466" s="5"/>
    </row>
    <row r="3467" ht="15">
      <c r="G3467" s="5"/>
    </row>
    <row r="3468" ht="15">
      <c r="G3468" s="5"/>
    </row>
    <row r="3469" ht="15">
      <c r="G3469" s="5"/>
    </row>
    <row r="3470" ht="15">
      <c r="G3470" s="5"/>
    </row>
    <row r="3471" ht="15">
      <c r="G3471" s="5"/>
    </row>
    <row r="3472" ht="15">
      <c r="G3472" s="5"/>
    </row>
    <row r="3473" ht="15">
      <c r="G3473" s="5"/>
    </row>
    <row r="3474" ht="15">
      <c r="G3474" s="5"/>
    </row>
    <row r="3475" ht="15">
      <c r="G3475" s="5"/>
    </row>
    <row r="3476" ht="15">
      <c r="G3476" s="5"/>
    </row>
    <row r="3477" ht="15">
      <c r="G3477" s="5"/>
    </row>
    <row r="3478" ht="15">
      <c r="G3478" s="5"/>
    </row>
    <row r="3479" ht="15">
      <c r="G3479" s="5"/>
    </row>
    <row r="3480" ht="15">
      <c r="G3480" s="5"/>
    </row>
    <row r="3481" ht="15">
      <c r="G3481" s="5"/>
    </row>
    <row r="3482" ht="15">
      <c r="G3482" s="5"/>
    </row>
    <row r="3483" ht="15">
      <c r="G3483" s="5"/>
    </row>
    <row r="3484" ht="15">
      <c r="G3484" s="5"/>
    </row>
    <row r="3485" ht="15">
      <c r="G3485" s="5"/>
    </row>
    <row r="3486" ht="15">
      <c r="G3486" s="5"/>
    </row>
    <row r="3487" ht="15">
      <c r="G3487" s="5"/>
    </row>
    <row r="3488" ht="15">
      <c r="G3488" s="5"/>
    </row>
    <row r="3489" ht="15">
      <c r="G3489" s="5"/>
    </row>
    <row r="3490" ht="15">
      <c r="G3490" s="5"/>
    </row>
    <row r="3491" ht="15">
      <c r="G3491" s="5"/>
    </row>
    <row r="3492" ht="15">
      <c r="G3492" s="5"/>
    </row>
    <row r="3493" ht="15">
      <c r="G3493" s="5"/>
    </row>
    <row r="3494" ht="15">
      <c r="G3494" s="5"/>
    </row>
    <row r="3495" ht="15">
      <c r="G3495" s="5"/>
    </row>
    <row r="3496" ht="15">
      <c r="G3496" s="5"/>
    </row>
    <row r="3497" ht="15">
      <c r="G3497" s="5"/>
    </row>
    <row r="3498" ht="15">
      <c r="G3498" s="5"/>
    </row>
    <row r="3499" ht="15">
      <c r="G3499" s="5"/>
    </row>
    <row r="3500" ht="15">
      <c r="G3500" s="5"/>
    </row>
    <row r="3501" ht="15">
      <c r="G3501" s="5"/>
    </row>
    <row r="3502" ht="15">
      <c r="G3502" s="5"/>
    </row>
    <row r="3503" ht="15">
      <c r="G3503" s="5"/>
    </row>
    <row r="3504" ht="15">
      <c r="G3504" s="5"/>
    </row>
    <row r="3505" ht="15">
      <c r="G3505" s="5"/>
    </row>
    <row r="3506" ht="15">
      <c r="G3506" s="5"/>
    </row>
    <row r="3507" ht="15">
      <c r="G3507" s="5"/>
    </row>
    <row r="3508" ht="15">
      <c r="G3508" s="5"/>
    </row>
    <row r="3509" ht="15">
      <c r="G3509" s="5"/>
    </row>
    <row r="3510" ht="15">
      <c r="G3510" s="5"/>
    </row>
    <row r="3511" ht="15">
      <c r="G3511" s="5"/>
    </row>
    <row r="3512" ht="15">
      <c r="G3512" s="5"/>
    </row>
    <row r="3513" ht="15">
      <c r="G3513" s="5"/>
    </row>
    <row r="3514" ht="15">
      <c r="G3514" s="5"/>
    </row>
    <row r="3515" ht="15">
      <c r="G3515" s="5"/>
    </row>
    <row r="3516" ht="15">
      <c r="G3516" s="5"/>
    </row>
    <row r="3517" ht="15">
      <c r="G3517" s="5"/>
    </row>
    <row r="3518" ht="15">
      <c r="G3518" s="5"/>
    </row>
    <row r="3519" ht="15">
      <c r="G3519" s="5"/>
    </row>
    <row r="3520" ht="15">
      <c r="G3520" s="5"/>
    </row>
    <row r="3521" ht="15">
      <c r="G3521" s="5"/>
    </row>
    <row r="3522" ht="15">
      <c r="G3522" s="5"/>
    </row>
    <row r="3523" ht="15">
      <c r="G3523" s="5"/>
    </row>
    <row r="3524" ht="15">
      <c r="G3524" s="5"/>
    </row>
    <row r="3525" ht="15">
      <c r="G3525" s="5"/>
    </row>
    <row r="3526" ht="15">
      <c r="G3526" s="5"/>
    </row>
    <row r="3527" ht="15">
      <c r="G3527" s="5"/>
    </row>
    <row r="3528" ht="15">
      <c r="G3528" s="5"/>
    </row>
    <row r="3529" ht="15">
      <c r="G3529" s="5"/>
    </row>
    <row r="3530" ht="15">
      <c r="G3530" s="5"/>
    </row>
    <row r="3531" ht="15">
      <c r="G3531" s="5"/>
    </row>
    <row r="3532" ht="15">
      <c r="G3532" s="5"/>
    </row>
    <row r="3533" ht="15">
      <c r="G3533" s="5"/>
    </row>
    <row r="3534" ht="15">
      <c r="G3534" s="5"/>
    </row>
    <row r="3535" ht="15">
      <c r="G3535" s="5"/>
    </row>
    <row r="3536" ht="15">
      <c r="G3536" s="5"/>
    </row>
    <row r="3537" ht="15">
      <c r="G3537" s="5"/>
    </row>
    <row r="3538" ht="15">
      <c r="G3538" s="5"/>
    </row>
    <row r="3539" ht="15">
      <c r="G3539" s="5"/>
    </row>
    <row r="3540" ht="15">
      <c r="G3540" s="5"/>
    </row>
    <row r="3541" ht="15">
      <c r="G3541" s="5"/>
    </row>
    <row r="3542" ht="15">
      <c r="G3542" s="5"/>
    </row>
    <row r="3543" ht="15">
      <c r="G3543" s="5"/>
    </row>
    <row r="3544" ht="15">
      <c r="G3544" s="5"/>
    </row>
    <row r="3545" ht="15">
      <c r="G3545" s="5"/>
    </row>
    <row r="3546" ht="15">
      <c r="G3546" s="5"/>
    </row>
    <row r="3547" ht="15">
      <c r="G3547" s="5"/>
    </row>
    <row r="3548" ht="15">
      <c r="G3548" s="5"/>
    </row>
    <row r="3549" ht="15">
      <c r="G3549" s="5"/>
    </row>
    <row r="3550" ht="15">
      <c r="G3550" s="5"/>
    </row>
    <row r="3551" ht="15">
      <c r="G3551" s="5"/>
    </row>
    <row r="3552" ht="15">
      <c r="G3552" s="5"/>
    </row>
    <row r="3553" ht="15">
      <c r="G3553" s="5"/>
    </row>
    <row r="3554" ht="15">
      <c r="G3554" s="5"/>
    </row>
    <row r="3555" ht="15">
      <c r="G3555" s="5"/>
    </row>
    <row r="3556" ht="15">
      <c r="G3556" s="5"/>
    </row>
    <row r="3557" ht="15">
      <c r="G3557" s="5"/>
    </row>
    <row r="3558" ht="15">
      <c r="G3558" s="5"/>
    </row>
    <row r="3559" ht="15">
      <c r="G3559" s="5"/>
    </row>
    <row r="3560" ht="15">
      <c r="G3560" s="5"/>
    </row>
    <row r="3561" ht="15">
      <c r="G3561" s="5"/>
    </row>
    <row r="3562" ht="15">
      <c r="G3562" s="5"/>
    </row>
    <row r="3563" ht="15">
      <c r="G3563" s="5"/>
    </row>
    <row r="3564" ht="15">
      <c r="G3564" s="5"/>
    </row>
    <row r="3565" ht="15">
      <c r="G3565" s="5"/>
    </row>
    <row r="3566" ht="15">
      <c r="G3566" s="5"/>
    </row>
    <row r="3567" ht="15">
      <c r="G3567" s="5"/>
    </row>
    <row r="3568" ht="15">
      <c r="G3568" s="5"/>
    </row>
    <row r="3569" ht="15">
      <c r="G3569" s="5"/>
    </row>
    <row r="3570" ht="15">
      <c r="G3570" s="5"/>
    </row>
    <row r="3571" ht="15">
      <c r="G3571" s="5"/>
    </row>
    <row r="3572" ht="15">
      <c r="G3572" s="5"/>
    </row>
    <row r="3573" ht="15">
      <c r="G3573" s="5"/>
    </row>
    <row r="3574" ht="15">
      <c r="G3574" s="5"/>
    </row>
    <row r="3575" ht="15">
      <c r="G3575" s="5"/>
    </row>
    <row r="3576" ht="15">
      <c r="G3576" s="5"/>
    </row>
    <row r="3577" ht="15">
      <c r="G3577" s="5"/>
    </row>
    <row r="3578" ht="15">
      <c r="G3578" s="5"/>
    </row>
    <row r="3579" ht="15">
      <c r="G3579" s="5"/>
    </row>
    <row r="3580" ht="15">
      <c r="G3580" s="5"/>
    </row>
    <row r="3581" ht="15">
      <c r="G3581" s="5"/>
    </row>
    <row r="3582" ht="15">
      <c r="G3582" s="5"/>
    </row>
    <row r="3583" ht="15">
      <c r="G3583" s="5"/>
    </row>
    <row r="3584" ht="15">
      <c r="G3584" s="5"/>
    </row>
    <row r="3585" ht="15">
      <c r="G3585" s="5"/>
    </row>
    <row r="3586" ht="15">
      <c r="G3586" s="5"/>
    </row>
    <row r="3587" ht="15">
      <c r="G3587" s="5"/>
    </row>
    <row r="3588" ht="15">
      <c r="G3588" s="5"/>
    </row>
    <row r="3589" ht="15">
      <c r="G3589" s="5"/>
    </row>
    <row r="3590" ht="15">
      <c r="G3590" s="5"/>
    </row>
    <row r="3591" ht="15">
      <c r="G3591" s="5"/>
    </row>
    <row r="3592" ht="15">
      <c r="G3592" s="5"/>
    </row>
    <row r="3593" ht="15">
      <c r="G3593" s="5"/>
    </row>
    <row r="3594" ht="15">
      <c r="G3594" s="5"/>
    </row>
    <row r="3595" ht="15">
      <c r="G3595" s="5"/>
    </row>
    <row r="3596" ht="15">
      <c r="G3596" s="5"/>
    </row>
    <row r="3597" ht="15">
      <c r="G3597" s="5"/>
    </row>
    <row r="3598" ht="15">
      <c r="G3598" s="5"/>
    </row>
    <row r="3599" ht="15">
      <c r="G3599" s="5"/>
    </row>
    <row r="3600" ht="15">
      <c r="G3600" s="5"/>
    </row>
    <row r="3601" ht="15">
      <c r="G3601" s="5"/>
    </row>
    <row r="3602" ht="15">
      <c r="G3602" s="5"/>
    </row>
    <row r="3603" ht="15">
      <c r="G3603" s="5"/>
    </row>
    <row r="3604" ht="15">
      <c r="G3604" s="5"/>
    </row>
    <row r="3605" ht="15">
      <c r="G3605" s="5"/>
    </row>
    <row r="3606" ht="15">
      <c r="G3606" s="5"/>
    </row>
    <row r="3607" ht="15">
      <c r="G3607" s="5"/>
    </row>
    <row r="3608" ht="15">
      <c r="G3608" s="5"/>
    </row>
    <row r="3609" ht="15">
      <c r="G3609" s="5"/>
    </row>
    <row r="3610" ht="15">
      <c r="G3610" s="5"/>
    </row>
    <row r="3611" ht="15">
      <c r="G3611" s="5"/>
    </row>
    <row r="3612" ht="15">
      <c r="G3612" s="5"/>
    </row>
    <row r="3613" ht="15">
      <c r="G3613" s="5"/>
    </row>
    <row r="3614" ht="15">
      <c r="G3614" s="5"/>
    </row>
    <row r="3615" ht="15">
      <c r="G3615" s="5"/>
    </row>
    <row r="3616" ht="15">
      <c r="G3616" s="5"/>
    </row>
    <row r="3617" ht="15">
      <c r="G3617" s="5"/>
    </row>
    <row r="3618" ht="15">
      <c r="G3618" s="5"/>
    </row>
    <row r="3619" ht="15">
      <c r="G3619" s="5"/>
    </row>
    <row r="3620" ht="15">
      <c r="G3620" s="5"/>
    </row>
    <row r="3621" ht="15">
      <c r="G3621" s="5"/>
    </row>
    <row r="3622" ht="15">
      <c r="G3622" s="5"/>
    </row>
    <row r="3623" ht="15">
      <c r="G3623" s="5"/>
    </row>
    <row r="3624" ht="15">
      <c r="G3624" s="5"/>
    </row>
    <row r="3625" ht="15">
      <c r="G3625" s="5"/>
    </row>
    <row r="3626" ht="15">
      <c r="G3626" s="5"/>
    </row>
    <row r="3627" ht="15">
      <c r="G3627" s="5"/>
    </row>
    <row r="3628" ht="15">
      <c r="G3628" s="5"/>
    </row>
    <row r="3629" ht="15">
      <c r="G3629" s="5"/>
    </row>
    <row r="3630" ht="15">
      <c r="G3630" s="5"/>
    </row>
    <row r="3631" ht="15">
      <c r="G3631" s="5"/>
    </row>
    <row r="3632" ht="15">
      <c r="G3632" s="5"/>
    </row>
    <row r="3633" ht="15">
      <c r="G3633" s="5"/>
    </row>
    <row r="3634" ht="15">
      <c r="G3634" s="5"/>
    </row>
    <row r="3635" ht="15">
      <c r="G3635" s="5"/>
    </row>
    <row r="3636" ht="15">
      <c r="G3636" s="5"/>
    </row>
    <row r="3637" ht="15">
      <c r="G3637" s="5"/>
    </row>
    <row r="3638" ht="15">
      <c r="G3638" s="5"/>
    </row>
    <row r="3639" ht="15">
      <c r="G3639" s="5"/>
    </row>
    <row r="3640" ht="15">
      <c r="G3640" s="5"/>
    </row>
    <row r="3641" ht="15">
      <c r="G3641" s="5"/>
    </row>
    <row r="3642" ht="15">
      <c r="G3642" s="5"/>
    </row>
    <row r="3643" ht="15">
      <c r="G3643" s="5"/>
    </row>
    <row r="3644" ht="15">
      <c r="G3644" s="5"/>
    </row>
    <row r="3645" ht="15">
      <c r="G3645" s="5"/>
    </row>
    <row r="3646" ht="15">
      <c r="G3646" s="5"/>
    </row>
    <row r="3647" ht="15">
      <c r="G3647" s="5"/>
    </row>
    <row r="3648" ht="15">
      <c r="G3648" s="5"/>
    </row>
    <row r="3649" ht="15">
      <c r="G3649" s="5"/>
    </row>
    <row r="3650" ht="15">
      <c r="G3650" s="5"/>
    </row>
    <row r="3651" ht="15">
      <c r="G3651" s="5"/>
    </row>
    <row r="3652" ht="15">
      <c r="G3652" s="5"/>
    </row>
    <row r="3653" ht="15">
      <c r="G3653" s="5"/>
    </row>
    <row r="3654" ht="15">
      <c r="G3654" s="5"/>
    </row>
    <row r="3655" ht="15">
      <c r="G3655" s="5"/>
    </row>
    <row r="3656" ht="15">
      <c r="G3656" s="5"/>
    </row>
    <row r="3657" ht="15">
      <c r="G3657" s="5"/>
    </row>
    <row r="3658" ht="15">
      <c r="G3658" s="5"/>
    </row>
    <row r="3659" ht="15">
      <c r="G3659" s="5"/>
    </row>
    <row r="3660" ht="15">
      <c r="G3660" s="5"/>
    </row>
    <row r="3661" ht="15">
      <c r="G3661" s="5"/>
    </row>
    <row r="3662" ht="15">
      <c r="G3662" s="5"/>
    </row>
    <row r="3663" ht="15">
      <c r="G3663" s="5"/>
    </row>
    <row r="3664" ht="15">
      <c r="G3664" s="5"/>
    </row>
    <row r="3665" ht="15">
      <c r="G3665" s="5"/>
    </row>
    <row r="3666" ht="15">
      <c r="G3666" s="5"/>
    </row>
    <row r="3667" ht="15">
      <c r="G3667" s="5"/>
    </row>
    <row r="3668" ht="15">
      <c r="G3668" s="5"/>
    </row>
    <row r="3669" ht="15">
      <c r="G3669" s="5"/>
    </row>
    <row r="3670" ht="15">
      <c r="G3670" s="5"/>
    </row>
    <row r="3671" ht="15">
      <c r="G3671" s="5"/>
    </row>
    <row r="3672" ht="15">
      <c r="G3672" s="5"/>
    </row>
    <row r="3673" ht="15">
      <c r="G3673" s="5"/>
    </row>
    <row r="3674" ht="15">
      <c r="G3674" s="5"/>
    </row>
    <row r="3675" ht="15">
      <c r="G3675" s="5"/>
    </row>
    <row r="3676" ht="15">
      <c r="G3676" s="5"/>
    </row>
    <row r="3677" ht="15">
      <c r="G3677" s="5"/>
    </row>
    <row r="3678" ht="15">
      <c r="G3678" s="5"/>
    </row>
    <row r="3679" ht="15">
      <c r="G3679" s="5"/>
    </row>
    <row r="3680" ht="15">
      <c r="G3680" s="5"/>
    </row>
    <row r="3681" ht="15">
      <c r="G3681" s="5"/>
    </row>
    <row r="3682" ht="15">
      <c r="G3682" s="5"/>
    </row>
    <row r="3683" ht="15">
      <c r="G3683" s="5"/>
    </row>
    <row r="3684" ht="15">
      <c r="G3684" s="5"/>
    </row>
    <row r="3685" ht="15">
      <c r="G3685" s="5"/>
    </row>
    <row r="3686" ht="15">
      <c r="G3686" s="5"/>
    </row>
    <row r="3687" ht="15">
      <c r="G3687" s="5"/>
    </row>
    <row r="3688" ht="15">
      <c r="G3688" s="5"/>
    </row>
    <row r="3689" ht="15">
      <c r="G3689" s="5"/>
    </row>
    <row r="3690" ht="15">
      <c r="G3690" s="5"/>
    </row>
    <row r="3691" ht="15">
      <c r="G3691" s="5"/>
    </row>
    <row r="3692" ht="15">
      <c r="G3692" s="5"/>
    </row>
    <row r="3693" ht="15">
      <c r="G3693" s="5"/>
    </row>
    <row r="3694" ht="15">
      <c r="G3694" s="5"/>
    </row>
    <row r="3695" ht="15">
      <c r="G3695" s="5"/>
    </row>
    <row r="3696" ht="15">
      <c r="G3696" s="5"/>
    </row>
    <row r="3697" ht="15">
      <c r="G3697" s="5"/>
    </row>
    <row r="3698" ht="15">
      <c r="G3698" s="5"/>
    </row>
    <row r="3699" ht="15">
      <c r="G3699" s="5"/>
    </row>
    <row r="3700" ht="15">
      <c r="G3700" s="5"/>
    </row>
    <row r="3701" ht="15">
      <c r="G3701" s="5"/>
    </row>
    <row r="3702" ht="15">
      <c r="G3702" s="5"/>
    </row>
    <row r="3703" ht="15">
      <c r="G3703" s="5"/>
    </row>
    <row r="3704" ht="15">
      <c r="G3704" s="5"/>
    </row>
    <row r="3705" ht="15">
      <c r="G3705" s="5"/>
    </row>
    <row r="3706" ht="15">
      <c r="G3706" s="5"/>
    </row>
    <row r="3707" ht="15">
      <c r="G3707" s="5"/>
    </row>
    <row r="3708" ht="15">
      <c r="G3708" s="5"/>
    </row>
    <row r="3709" ht="15">
      <c r="G3709" s="5"/>
    </row>
    <row r="3710" ht="15">
      <c r="G3710" s="5"/>
    </row>
    <row r="3711" ht="15">
      <c r="G3711" s="5"/>
    </row>
    <row r="3712" ht="15">
      <c r="G3712" s="5"/>
    </row>
    <row r="3713" ht="15">
      <c r="G3713" s="5"/>
    </row>
    <row r="3714" ht="15">
      <c r="G3714" s="5"/>
    </row>
    <row r="3715" ht="15">
      <c r="G3715" s="5"/>
    </row>
    <row r="3716" ht="15">
      <c r="G3716" s="5"/>
    </row>
    <row r="3717" ht="15">
      <c r="G3717" s="5"/>
    </row>
    <row r="3718" ht="15">
      <c r="G3718" s="5"/>
    </row>
    <row r="3719" ht="15">
      <c r="G3719" s="5"/>
    </row>
    <row r="3720" ht="15">
      <c r="G3720" s="5"/>
    </row>
    <row r="3721" ht="15">
      <c r="G3721" s="5"/>
    </row>
    <row r="3722" ht="15">
      <c r="G3722" s="5"/>
    </row>
    <row r="3723" ht="15">
      <c r="G3723" s="5"/>
    </row>
    <row r="3724" ht="15">
      <c r="G3724" s="5"/>
    </row>
    <row r="3725" ht="15">
      <c r="G3725" s="5"/>
    </row>
    <row r="3726" ht="15">
      <c r="G3726" s="5"/>
    </row>
    <row r="3727" ht="15">
      <c r="G3727" s="5"/>
    </row>
    <row r="3728" ht="15">
      <c r="G3728" s="5"/>
    </row>
    <row r="3729" ht="15">
      <c r="G3729" s="5"/>
    </row>
    <row r="3730" ht="15">
      <c r="G3730" s="5"/>
    </row>
    <row r="3731" ht="15">
      <c r="G3731" s="5"/>
    </row>
    <row r="3732" ht="15">
      <c r="G3732" s="5"/>
    </row>
    <row r="3733" ht="15">
      <c r="G3733" s="5"/>
    </row>
    <row r="3734" ht="15">
      <c r="G3734" s="5"/>
    </row>
    <row r="3735" ht="15">
      <c r="G3735" s="5"/>
    </row>
    <row r="3736" ht="15">
      <c r="G3736" s="5"/>
    </row>
    <row r="3737" ht="15">
      <c r="G3737" s="5"/>
    </row>
    <row r="3738" ht="15">
      <c r="G3738" s="5"/>
    </row>
    <row r="3739" ht="15">
      <c r="G3739" s="5"/>
    </row>
    <row r="3740" ht="15">
      <c r="G3740" s="5"/>
    </row>
    <row r="3741" ht="15">
      <c r="G3741" s="5"/>
    </row>
    <row r="3742" ht="15">
      <c r="G3742" s="5"/>
    </row>
    <row r="3743" ht="15">
      <c r="G3743" s="5"/>
    </row>
    <row r="3744" ht="15">
      <c r="G3744" s="5"/>
    </row>
    <row r="3745" ht="15">
      <c r="G3745" s="5"/>
    </row>
    <row r="3746" ht="15">
      <c r="G3746" s="5"/>
    </row>
    <row r="3747" ht="15">
      <c r="G3747" s="5"/>
    </row>
    <row r="3748" ht="15">
      <c r="G3748" s="5"/>
    </row>
    <row r="3749" ht="15">
      <c r="G3749" s="5"/>
    </row>
    <row r="3750" ht="15">
      <c r="G3750" s="5"/>
    </row>
    <row r="3751" ht="15">
      <c r="G3751" s="5"/>
    </row>
    <row r="3752" ht="15">
      <c r="G3752" s="5"/>
    </row>
    <row r="3753" ht="15">
      <c r="G3753" s="5"/>
    </row>
    <row r="3754" ht="15">
      <c r="G3754" s="5"/>
    </row>
    <row r="3755" ht="15">
      <c r="G3755" s="5"/>
    </row>
    <row r="3756" ht="15">
      <c r="G3756" s="5"/>
    </row>
    <row r="3757" ht="15">
      <c r="G3757" s="5"/>
    </row>
    <row r="3758" ht="15">
      <c r="G3758" s="5"/>
    </row>
    <row r="3759" ht="15">
      <c r="G3759" s="5"/>
    </row>
    <row r="3760" ht="15">
      <c r="G3760" s="5"/>
    </row>
    <row r="3761" ht="15">
      <c r="G3761" s="5"/>
    </row>
    <row r="3762" ht="15">
      <c r="G3762" s="5"/>
    </row>
    <row r="3763" ht="15">
      <c r="G3763" s="5"/>
    </row>
    <row r="3764" ht="15">
      <c r="G3764" s="5"/>
    </row>
    <row r="3765" ht="15">
      <c r="G3765" s="5"/>
    </row>
    <row r="3766" ht="15">
      <c r="G3766" s="5"/>
    </row>
    <row r="3767" ht="15">
      <c r="G3767" s="5"/>
    </row>
    <row r="3768" ht="15">
      <c r="G3768" s="5"/>
    </row>
    <row r="3769" ht="15">
      <c r="G3769" s="5"/>
    </row>
    <row r="3770" ht="15">
      <c r="G3770" s="5"/>
    </row>
    <row r="3771" ht="15">
      <c r="G3771" s="5"/>
    </row>
    <row r="3772" ht="15">
      <c r="G3772" s="5"/>
    </row>
    <row r="3773" ht="15">
      <c r="G3773" s="5"/>
    </row>
    <row r="3774" ht="15">
      <c r="G3774" s="5"/>
    </row>
    <row r="3775" ht="15">
      <c r="G3775" s="5"/>
    </row>
    <row r="3776" ht="15">
      <c r="G3776" s="5"/>
    </row>
    <row r="3777" ht="15">
      <c r="G3777" s="5"/>
    </row>
    <row r="3778" ht="15">
      <c r="G3778" s="5"/>
    </row>
    <row r="3779" ht="15">
      <c r="G3779" s="5"/>
    </row>
    <row r="3780" ht="15">
      <c r="G3780" s="5"/>
    </row>
    <row r="3781" ht="15">
      <c r="G3781" s="5"/>
    </row>
    <row r="3782" ht="15">
      <c r="G3782" s="5"/>
    </row>
    <row r="3783" ht="15">
      <c r="G3783" s="5"/>
    </row>
    <row r="3784" ht="15">
      <c r="G3784" s="5"/>
    </row>
    <row r="3785" ht="15">
      <c r="G3785" s="5"/>
    </row>
    <row r="3786" ht="15">
      <c r="G3786" s="5"/>
    </row>
    <row r="3787" ht="15">
      <c r="G3787" s="5"/>
    </row>
    <row r="3788" ht="15">
      <c r="G3788" s="5"/>
    </row>
    <row r="3789" ht="15">
      <c r="G3789" s="5"/>
    </row>
    <row r="3790" ht="15">
      <c r="G3790" s="5"/>
    </row>
    <row r="3791" ht="15">
      <c r="G3791" s="5"/>
    </row>
    <row r="3792" ht="15">
      <c r="G3792" s="5"/>
    </row>
    <row r="3793" ht="15">
      <c r="G3793" s="5"/>
    </row>
    <row r="3794" ht="15">
      <c r="G3794" s="5"/>
    </row>
    <row r="3795" ht="15">
      <c r="G3795" s="5"/>
    </row>
    <row r="3796" ht="15">
      <c r="G3796" s="5"/>
    </row>
    <row r="3797" ht="15">
      <c r="G3797" s="5"/>
    </row>
    <row r="3798" ht="15">
      <c r="G3798" s="5"/>
    </row>
    <row r="3799" ht="15">
      <c r="G3799" s="5"/>
    </row>
    <row r="3800" ht="15">
      <c r="G3800" s="5"/>
    </row>
    <row r="3801" ht="15">
      <c r="G3801" s="5"/>
    </row>
    <row r="3802" ht="15">
      <c r="G3802" s="5"/>
    </row>
    <row r="3803" ht="15">
      <c r="G3803" s="5"/>
    </row>
    <row r="3804" ht="15">
      <c r="G3804" s="5"/>
    </row>
    <row r="3805" ht="15">
      <c r="G3805" s="5"/>
    </row>
    <row r="3806" ht="15">
      <c r="G3806" s="5"/>
    </row>
    <row r="3807" ht="15">
      <c r="G3807" s="5"/>
    </row>
    <row r="3808" ht="15">
      <c r="G3808" s="5"/>
    </row>
    <row r="3809" ht="15">
      <c r="G3809" s="5"/>
    </row>
    <row r="3810" ht="15">
      <c r="G3810" s="5"/>
    </row>
    <row r="3811" ht="15">
      <c r="G3811" s="5"/>
    </row>
    <row r="3812" ht="15">
      <c r="G3812" s="5"/>
    </row>
    <row r="3813" ht="15">
      <c r="G3813" s="5"/>
    </row>
    <row r="3814" ht="15">
      <c r="G3814" s="5"/>
    </row>
    <row r="3815" ht="15">
      <c r="G3815" s="5"/>
    </row>
    <row r="3816" ht="15">
      <c r="G3816" s="5"/>
    </row>
    <row r="3817" ht="15">
      <c r="G3817" s="5"/>
    </row>
    <row r="3818" ht="15">
      <c r="G3818" s="5"/>
    </row>
    <row r="3819" ht="15">
      <c r="G3819" s="5"/>
    </row>
    <row r="3820" ht="15">
      <c r="G3820" s="5"/>
    </row>
    <row r="3821" ht="15">
      <c r="G3821" s="5"/>
    </row>
    <row r="3822" ht="15">
      <c r="G3822" s="5"/>
    </row>
    <row r="3823" ht="15">
      <c r="G3823" s="5"/>
    </row>
    <row r="3824" ht="15">
      <c r="G3824" s="5"/>
    </row>
    <row r="3825" ht="15">
      <c r="G3825" s="5"/>
    </row>
    <row r="3826" ht="15">
      <c r="G3826" s="5"/>
    </row>
    <row r="3827" ht="15">
      <c r="G3827" s="5"/>
    </row>
    <row r="3828" ht="15">
      <c r="G3828" s="5"/>
    </row>
    <row r="3829" ht="15">
      <c r="G3829" s="5"/>
    </row>
    <row r="3830" ht="15">
      <c r="G3830" s="5"/>
    </row>
    <row r="3831" ht="15">
      <c r="G3831" s="5"/>
    </row>
    <row r="3832" ht="15">
      <c r="G3832" s="5"/>
    </row>
    <row r="3833" ht="15">
      <c r="G3833" s="5"/>
    </row>
    <row r="3834" ht="15">
      <c r="G3834" s="5"/>
    </row>
    <row r="3835" ht="15">
      <c r="G3835" s="5"/>
    </row>
    <row r="3836" ht="15">
      <c r="G3836" s="5"/>
    </row>
    <row r="3837" ht="15">
      <c r="G3837" s="5"/>
    </row>
    <row r="3838" ht="15">
      <c r="G3838" s="5"/>
    </row>
    <row r="3839" ht="15">
      <c r="G3839" s="5"/>
    </row>
    <row r="3840" ht="15">
      <c r="G3840" s="5"/>
    </row>
    <row r="3841" ht="15">
      <c r="G3841" s="5"/>
    </row>
    <row r="3842" ht="15">
      <c r="G3842" s="5"/>
    </row>
    <row r="3843" ht="15">
      <c r="G3843" s="5"/>
    </row>
    <row r="3844" ht="15">
      <c r="G3844" s="5"/>
    </row>
    <row r="3845" ht="15">
      <c r="G3845" s="5"/>
    </row>
    <row r="3846" ht="15">
      <c r="G3846" s="5"/>
    </row>
    <row r="3847" ht="15">
      <c r="G3847" s="5"/>
    </row>
    <row r="3848" ht="15">
      <c r="G3848" s="5"/>
    </row>
    <row r="3849" ht="15">
      <c r="G3849" s="5"/>
    </row>
    <row r="3850" ht="15">
      <c r="G3850" s="5"/>
    </row>
    <row r="3851" ht="15">
      <c r="G3851" s="5"/>
    </row>
    <row r="3852" ht="15">
      <c r="G3852" s="5"/>
    </row>
    <row r="3853" ht="15">
      <c r="G3853" s="5"/>
    </row>
    <row r="3854" ht="15">
      <c r="G3854" s="5"/>
    </row>
    <row r="3855" ht="15">
      <c r="G3855" s="5"/>
    </row>
    <row r="3856" ht="15">
      <c r="G3856" s="5"/>
    </row>
    <row r="3857" ht="15">
      <c r="G3857" s="5"/>
    </row>
    <row r="3858" ht="15">
      <c r="G3858" s="5"/>
    </row>
    <row r="3859" ht="15">
      <c r="G3859" s="5"/>
    </row>
    <row r="3860" ht="15">
      <c r="G3860" s="5"/>
    </row>
    <row r="3861" ht="15">
      <c r="G3861" s="5"/>
    </row>
    <row r="3862" ht="15">
      <c r="G3862" s="5"/>
    </row>
    <row r="3863" ht="15">
      <c r="G3863" s="5"/>
    </row>
    <row r="3864" ht="15">
      <c r="G3864" s="5"/>
    </row>
    <row r="3865" ht="15">
      <c r="G3865" s="5"/>
    </row>
    <row r="3866" ht="15">
      <c r="G3866" s="5"/>
    </row>
    <row r="3867" ht="15">
      <c r="G3867" s="5"/>
    </row>
    <row r="3868" ht="15">
      <c r="G3868" s="5"/>
    </row>
    <row r="3869" ht="15">
      <c r="G3869" s="5"/>
    </row>
    <row r="3870" ht="15">
      <c r="G3870" s="5"/>
    </row>
    <row r="3871" ht="15">
      <c r="G3871" s="5"/>
    </row>
    <row r="3872" ht="15">
      <c r="G3872" s="5"/>
    </row>
    <row r="3873" ht="15">
      <c r="G3873" s="5"/>
    </row>
    <row r="3874" ht="15">
      <c r="G3874" s="5"/>
    </row>
    <row r="3875" ht="15">
      <c r="G3875" s="5"/>
    </row>
    <row r="3876" ht="15">
      <c r="G3876" s="5"/>
    </row>
    <row r="3877" ht="15">
      <c r="G3877" s="5"/>
    </row>
    <row r="3878" ht="15">
      <c r="G3878" s="5"/>
    </row>
    <row r="3879" ht="15">
      <c r="G3879" s="5"/>
    </row>
    <row r="3880" ht="15">
      <c r="G3880" s="5"/>
    </row>
    <row r="3881" ht="15">
      <c r="G3881" s="5"/>
    </row>
    <row r="3882" ht="15">
      <c r="G3882" s="5"/>
    </row>
    <row r="3883" ht="15">
      <c r="G3883" s="5"/>
    </row>
    <row r="3884" ht="15">
      <c r="G3884" s="5"/>
    </row>
    <row r="3885" ht="15">
      <c r="G3885" s="5"/>
    </row>
    <row r="3886" ht="15">
      <c r="G3886" s="5"/>
    </row>
    <row r="3887" ht="15">
      <c r="G3887" s="5"/>
    </row>
    <row r="3888" ht="15">
      <c r="G3888" s="5"/>
    </row>
    <row r="3889" ht="15">
      <c r="G3889" s="5"/>
    </row>
    <row r="3890" ht="15">
      <c r="G3890" s="5"/>
    </row>
    <row r="3891" ht="15">
      <c r="G3891" s="5"/>
    </row>
    <row r="3892" ht="15">
      <c r="G3892" s="5"/>
    </row>
    <row r="3893" ht="15">
      <c r="G3893" s="5"/>
    </row>
    <row r="3894" ht="15">
      <c r="G3894" s="5"/>
    </row>
    <row r="3895" ht="15">
      <c r="G3895" s="5"/>
    </row>
    <row r="3896" ht="15">
      <c r="G3896" s="5"/>
    </row>
    <row r="3897" ht="15">
      <c r="G3897" s="5"/>
    </row>
    <row r="3898" ht="15">
      <c r="G3898" s="5"/>
    </row>
    <row r="3899" ht="15">
      <c r="G3899" s="5"/>
    </row>
    <row r="3900" ht="15">
      <c r="G3900" s="5"/>
    </row>
    <row r="3901" ht="15">
      <c r="G3901" s="5"/>
    </row>
    <row r="3902" ht="15">
      <c r="G3902" s="5"/>
    </row>
    <row r="3903" ht="15">
      <c r="G3903" s="5"/>
    </row>
    <row r="3904" ht="15">
      <c r="G3904" s="5"/>
    </row>
    <row r="3905" ht="15">
      <c r="G3905" s="5"/>
    </row>
    <row r="3906" ht="15">
      <c r="G3906" s="5"/>
    </row>
    <row r="3907" ht="15">
      <c r="G3907" s="5"/>
    </row>
    <row r="3908" ht="15">
      <c r="G3908" s="5"/>
    </row>
    <row r="3909" ht="15">
      <c r="G3909" s="5"/>
    </row>
    <row r="3910" ht="15">
      <c r="G3910" s="5"/>
    </row>
    <row r="3911" ht="15">
      <c r="G3911" s="5"/>
    </row>
    <row r="3912" ht="15">
      <c r="G3912" s="5"/>
    </row>
    <row r="3913" ht="15">
      <c r="G3913" s="5"/>
    </row>
    <row r="3914" ht="15">
      <c r="G3914" s="5"/>
    </row>
    <row r="3915" ht="15">
      <c r="G3915" s="5"/>
    </row>
    <row r="3916" ht="15">
      <c r="G3916" s="5"/>
    </row>
    <row r="3917" ht="15">
      <c r="G3917" s="5"/>
    </row>
    <row r="3918" ht="15">
      <c r="G3918" s="5"/>
    </row>
    <row r="3919" ht="15">
      <c r="G3919" s="5"/>
    </row>
    <row r="3920" ht="15">
      <c r="G3920" s="5"/>
    </row>
    <row r="3921" ht="15">
      <c r="G3921" s="5"/>
    </row>
    <row r="3922" ht="15">
      <c r="G3922" s="5"/>
    </row>
    <row r="3923" ht="15">
      <c r="G3923" s="5"/>
    </row>
    <row r="3924" ht="15">
      <c r="G3924" s="5"/>
    </row>
    <row r="3925" ht="15">
      <c r="G3925" s="5"/>
    </row>
    <row r="3926" ht="15">
      <c r="G3926" s="5"/>
    </row>
    <row r="3927" ht="15">
      <c r="G3927" s="5"/>
    </row>
    <row r="3928" ht="15">
      <c r="G3928" s="5"/>
    </row>
    <row r="3929" ht="15">
      <c r="G3929" s="5"/>
    </row>
    <row r="3930" ht="15">
      <c r="G3930" s="5"/>
    </row>
    <row r="3931" ht="15">
      <c r="G3931" s="5"/>
    </row>
    <row r="3932" ht="15">
      <c r="G3932" s="5"/>
    </row>
    <row r="3933" ht="15">
      <c r="G3933" s="5"/>
    </row>
    <row r="3934" ht="15">
      <c r="G3934" s="5"/>
    </row>
    <row r="3935" ht="15">
      <c r="G3935" s="5"/>
    </row>
    <row r="3936" ht="15">
      <c r="G3936" s="5"/>
    </row>
    <row r="3937" ht="15">
      <c r="G3937" s="5"/>
    </row>
    <row r="3938" ht="15">
      <c r="G3938" s="5"/>
    </row>
    <row r="3939" ht="15">
      <c r="G3939" s="5"/>
    </row>
    <row r="3940" ht="15">
      <c r="G3940" s="5"/>
    </row>
    <row r="3941" ht="15">
      <c r="G3941" s="5"/>
    </row>
    <row r="3942" ht="15">
      <c r="G3942" s="5"/>
    </row>
    <row r="3943" ht="15">
      <c r="G3943" s="5"/>
    </row>
    <row r="3944" ht="15">
      <c r="G3944" s="5"/>
    </row>
    <row r="3945" ht="15">
      <c r="G3945" s="5"/>
    </row>
    <row r="3946" ht="15">
      <c r="G3946" s="5"/>
    </row>
    <row r="3947" ht="15">
      <c r="G3947" s="5"/>
    </row>
    <row r="3948" ht="15">
      <c r="G3948" s="5"/>
    </row>
    <row r="3949" ht="15">
      <c r="G3949" s="5"/>
    </row>
    <row r="3950" ht="15">
      <c r="G3950" s="5"/>
    </row>
    <row r="3951" ht="15">
      <c r="G3951" s="5"/>
    </row>
    <row r="3952" ht="15">
      <c r="G3952" s="5"/>
    </row>
    <row r="3953" ht="15">
      <c r="G3953" s="5"/>
    </row>
    <row r="3954" ht="15">
      <c r="G3954" s="5"/>
    </row>
    <row r="3955" ht="15">
      <c r="G3955" s="5"/>
    </row>
    <row r="3956" ht="15">
      <c r="G3956" s="5"/>
    </row>
    <row r="3957" ht="15">
      <c r="G3957" s="5"/>
    </row>
    <row r="3958" ht="15">
      <c r="G3958" s="5"/>
    </row>
    <row r="3959" ht="15">
      <c r="G3959" s="5"/>
    </row>
    <row r="3960" ht="15">
      <c r="G3960" s="5"/>
    </row>
    <row r="3961" ht="15">
      <c r="G3961" s="5"/>
    </row>
    <row r="3962" ht="15">
      <c r="G3962" s="5"/>
    </row>
    <row r="3963" ht="15">
      <c r="G3963" s="5"/>
    </row>
    <row r="3964" ht="15">
      <c r="G3964" s="5"/>
    </row>
    <row r="3965" ht="15">
      <c r="G3965" s="5"/>
    </row>
    <row r="3966" ht="15">
      <c r="G3966" s="5"/>
    </row>
    <row r="3967" ht="15">
      <c r="G3967" s="5"/>
    </row>
    <row r="3968" ht="15">
      <c r="G3968" s="5"/>
    </row>
    <row r="3969" ht="15">
      <c r="G3969" s="5"/>
    </row>
    <row r="3970" ht="15">
      <c r="G3970" s="5"/>
    </row>
    <row r="3971" ht="15">
      <c r="G3971" s="5"/>
    </row>
    <row r="3972" ht="15">
      <c r="G3972" s="5"/>
    </row>
    <row r="3973" ht="15">
      <c r="G3973" s="5"/>
    </row>
    <row r="3974" ht="15">
      <c r="G3974" s="5"/>
    </row>
    <row r="3975" ht="15">
      <c r="G3975" s="5"/>
    </row>
    <row r="3976" ht="15">
      <c r="G3976" s="5"/>
    </row>
    <row r="3977" ht="15">
      <c r="G3977" s="5"/>
    </row>
    <row r="3978" ht="15">
      <c r="G3978" s="5"/>
    </row>
    <row r="3979" ht="15">
      <c r="G3979" s="5"/>
    </row>
    <row r="3980" ht="15">
      <c r="G3980" s="5"/>
    </row>
    <row r="3981" ht="15">
      <c r="G3981" s="5"/>
    </row>
    <row r="3982" ht="15">
      <c r="G3982" s="5"/>
    </row>
    <row r="3983" ht="15">
      <c r="G3983" s="5"/>
    </row>
    <row r="3984" ht="15">
      <c r="G3984" s="5"/>
    </row>
    <row r="3985" ht="15">
      <c r="G3985" s="5"/>
    </row>
    <row r="3986" ht="15">
      <c r="G3986" s="5"/>
    </row>
    <row r="3987" ht="15">
      <c r="G3987" s="5"/>
    </row>
    <row r="3988" ht="15">
      <c r="G3988" s="5"/>
    </row>
    <row r="3989" ht="15">
      <c r="G3989" s="5"/>
    </row>
    <row r="3990" ht="15">
      <c r="G3990" s="5"/>
    </row>
    <row r="3991" ht="15">
      <c r="G3991" s="5"/>
    </row>
    <row r="3992" ht="15">
      <c r="G3992" s="5"/>
    </row>
    <row r="3993" ht="15">
      <c r="G3993" s="5"/>
    </row>
    <row r="3994" ht="15">
      <c r="G3994" s="5"/>
    </row>
    <row r="3995" ht="15">
      <c r="G3995" s="5"/>
    </row>
    <row r="3996" ht="15">
      <c r="G3996" s="5"/>
    </row>
    <row r="3997" ht="15">
      <c r="G3997" s="5"/>
    </row>
    <row r="3998" ht="15">
      <c r="G3998" s="5"/>
    </row>
    <row r="3999" ht="15">
      <c r="G3999" s="5"/>
    </row>
    <row r="4000" ht="15">
      <c r="G4000" s="5"/>
    </row>
    <row r="4001" ht="15">
      <c r="G4001" s="5"/>
    </row>
    <row r="4002" ht="15">
      <c r="G4002" s="5"/>
    </row>
    <row r="4003" ht="15">
      <c r="G4003" s="5"/>
    </row>
    <row r="4004" ht="15">
      <c r="G4004" s="5"/>
    </row>
    <row r="4005" ht="15">
      <c r="G4005" s="5"/>
    </row>
    <row r="4006" ht="15">
      <c r="G4006" s="5"/>
    </row>
    <row r="4007" ht="15">
      <c r="G4007" s="5"/>
    </row>
    <row r="4008" ht="15">
      <c r="G4008" s="5"/>
    </row>
    <row r="4009" ht="15">
      <c r="G4009" s="5"/>
    </row>
    <row r="4010" ht="15">
      <c r="G4010" s="5"/>
    </row>
    <row r="4011" ht="15">
      <c r="G4011" s="5"/>
    </row>
    <row r="4012" ht="15">
      <c r="G4012" s="5"/>
    </row>
    <row r="4013" ht="15">
      <c r="G4013" s="5"/>
    </row>
    <row r="4014" ht="15">
      <c r="G4014" s="5"/>
    </row>
    <row r="4015" ht="15">
      <c r="G4015" s="5"/>
    </row>
    <row r="4016" ht="15">
      <c r="G4016" s="5"/>
    </row>
    <row r="4017" ht="15">
      <c r="G4017" s="5"/>
    </row>
    <row r="4018" ht="15">
      <c r="G4018" s="5"/>
    </row>
    <row r="4019" ht="15">
      <c r="G4019" s="5"/>
    </row>
    <row r="4020" ht="15">
      <c r="G4020" s="5"/>
    </row>
    <row r="4021" ht="15">
      <c r="G4021" s="5"/>
    </row>
    <row r="4022" ht="15">
      <c r="G4022" s="5"/>
    </row>
    <row r="4023" ht="15">
      <c r="G4023" s="5"/>
    </row>
    <row r="4024" ht="15">
      <c r="G4024" s="5"/>
    </row>
    <row r="4025" ht="15">
      <c r="G4025" s="5"/>
    </row>
    <row r="4026" ht="15">
      <c r="G4026" s="5"/>
    </row>
    <row r="4027" ht="15">
      <c r="G4027" s="5"/>
    </row>
    <row r="4028" ht="15">
      <c r="G4028" s="5"/>
    </row>
    <row r="4029" ht="15">
      <c r="G4029" s="5"/>
    </row>
    <row r="4030" ht="15">
      <c r="G4030" s="5"/>
    </row>
    <row r="4031" ht="15">
      <c r="G4031" s="5"/>
    </row>
    <row r="4032" ht="15">
      <c r="G4032" s="5"/>
    </row>
    <row r="4033" ht="15">
      <c r="G4033" s="5"/>
    </row>
    <row r="4034" ht="15">
      <c r="G4034" s="5"/>
    </row>
    <row r="4035" ht="15">
      <c r="G4035" s="5"/>
    </row>
    <row r="4036" ht="15">
      <c r="G4036" s="5"/>
    </row>
    <row r="4037" ht="15">
      <c r="G4037" s="5"/>
    </row>
    <row r="4038" ht="15">
      <c r="G4038" s="5"/>
    </row>
    <row r="4039" ht="15">
      <c r="G4039" s="5"/>
    </row>
    <row r="4040" ht="15">
      <c r="G4040" s="5"/>
    </row>
    <row r="4041" ht="15">
      <c r="G4041" s="5"/>
    </row>
    <row r="4042" ht="15">
      <c r="G4042" s="5"/>
    </row>
    <row r="4043" ht="15">
      <c r="G4043" s="5"/>
    </row>
    <row r="4044" ht="15">
      <c r="G4044" s="5"/>
    </row>
    <row r="4045" ht="15">
      <c r="G4045" s="5"/>
    </row>
    <row r="4046" ht="15">
      <c r="G4046" s="5"/>
    </row>
    <row r="4047" ht="15">
      <c r="G4047" s="5"/>
    </row>
    <row r="4048" ht="15">
      <c r="G4048" s="5"/>
    </row>
    <row r="4049" ht="15">
      <c r="G4049" s="5"/>
    </row>
    <row r="4050" ht="15">
      <c r="G4050" s="5"/>
    </row>
    <row r="4051" ht="15">
      <c r="G4051" s="5"/>
    </row>
    <row r="4052" ht="15">
      <c r="G4052" s="5"/>
    </row>
    <row r="4053" ht="15">
      <c r="G4053" s="5"/>
    </row>
    <row r="4054" ht="15">
      <c r="G4054" s="5"/>
    </row>
    <row r="4055" ht="15">
      <c r="G4055" s="5"/>
    </row>
    <row r="4056" ht="15">
      <c r="G4056" s="5"/>
    </row>
    <row r="4057" ht="15">
      <c r="G4057" s="5"/>
    </row>
    <row r="4058" ht="15">
      <c r="G4058" s="5"/>
    </row>
    <row r="4059" ht="15">
      <c r="G4059" s="5"/>
    </row>
    <row r="4060" ht="15">
      <c r="G4060" s="5"/>
    </row>
    <row r="4061" ht="15">
      <c r="G4061" s="5"/>
    </row>
    <row r="4062" ht="15">
      <c r="G4062" s="5"/>
    </row>
    <row r="4063" ht="15">
      <c r="G4063" s="5"/>
    </row>
    <row r="4064" ht="15">
      <c r="G4064" s="5"/>
    </row>
    <row r="4065" ht="15">
      <c r="G4065" s="5"/>
    </row>
    <row r="4066" ht="15">
      <c r="G4066" s="5"/>
    </row>
    <row r="4067" ht="15">
      <c r="G4067" s="5"/>
    </row>
    <row r="4068" ht="15">
      <c r="G4068" s="5"/>
    </row>
    <row r="4069" ht="15">
      <c r="G4069" s="5"/>
    </row>
    <row r="4070" ht="15">
      <c r="G4070" s="5"/>
    </row>
    <row r="4071" ht="15">
      <c r="G4071" s="5"/>
    </row>
    <row r="4072" ht="15">
      <c r="G4072" s="5"/>
    </row>
    <row r="4073" ht="15">
      <c r="G4073" s="5"/>
    </row>
    <row r="4074" ht="15">
      <c r="G4074" s="5"/>
    </row>
    <row r="4075" ht="15">
      <c r="G4075" s="5"/>
    </row>
    <row r="4076" ht="15">
      <c r="G4076" s="5"/>
    </row>
    <row r="4077" ht="15">
      <c r="G4077" s="5"/>
    </row>
    <row r="4078" ht="15">
      <c r="G4078" s="5"/>
    </row>
    <row r="4079" ht="15">
      <c r="G4079" s="5"/>
    </row>
    <row r="4080" ht="15">
      <c r="G4080" s="5"/>
    </row>
    <row r="4081" ht="15">
      <c r="G4081" s="5"/>
    </row>
    <row r="4082" ht="15">
      <c r="G4082" s="5"/>
    </row>
    <row r="4083" ht="15">
      <c r="G4083" s="5"/>
    </row>
    <row r="4084" ht="15">
      <c r="G4084" s="5"/>
    </row>
    <row r="4085" ht="15">
      <c r="G4085" s="5"/>
    </row>
    <row r="4086" ht="15">
      <c r="G4086" s="5"/>
    </row>
    <row r="4087" ht="15">
      <c r="G4087" s="5"/>
    </row>
    <row r="4088" ht="15">
      <c r="G4088" s="5"/>
    </row>
    <row r="4089" ht="15">
      <c r="G4089" s="5"/>
    </row>
    <row r="4090" ht="15">
      <c r="G4090" s="5"/>
    </row>
    <row r="4091" ht="15">
      <c r="G4091" s="5"/>
    </row>
    <row r="4092" ht="15">
      <c r="G4092" s="5"/>
    </row>
    <row r="4093" ht="15">
      <c r="G4093" s="5"/>
    </row>
    <row r="4094" ht="15">
      <c r="G4094" s="5"/>
    </row>
    <row r="4095" ht="15">
      <c r="G4095" s="5"/>
    </row>
    <row r="4096" ht="15">
      <c r="G4096" s="5"/>
    </row>
    <row r="4097" ht="15">
      <c r="G4097" s="5"/>
    </row>
    <row r="4098" ht="15">
      <c r="G4098" s="5"/>
    </row>
    <row r="4099" ht="15">
      <c r="G4099" s="5"/>
    </row>
    <row r="4100" ht="15">
      <c r="G4100" s="5"/>
    </row>
    <row r="4101" ht="15">
      <c r="G4101" s="5"/>
    </row>
    <row r="4102" ht="15">
      <c r="G4102" s="5"/>
    </row>
    <row r="4103" ht="15">
      <c r="G4103" s="5"/>
    </row>
    <row r="4104" ht="15">
      <c r="G4104" s="5"/>
    </row>
    <row r="4105" ht="15">
      <c r="G4105" s="5"/>
    </row>
    <row r="4106" ht="15">
      <c r="G4106" s="5"/>
    </row>
    <row r="4107" ht="15">
      <c r="G4107" s="5"/>
    </row>
    <row r="4108" ht="15">
      <c r="G4108" s="5"/>
    </row>
    <row r="4109" ht="15">
      <c r="G4109" s="5"/>
    </row>
    <row r="4110" ht="15">
      <c r="G4110" s="5"/>
    </row>
    <row r="4111" ht="15">
      <c r="G4111" s="5"/>
    </row>
    <row r="4112" ht="15">
      <c r="G4112" s="5"/>
    </row>
    <row r="4113" ht="15">
      <c r="G4113" s="5"/>
    </row>
    <row r="4114" ht="15">
      <c r="G4114" s="5"/>
    </row>
    <row r="4115" ht="15">
      <c r="G4115" s="5"/>
    </row>
    <row r="4116" ht="15">
      <c r="G4116" s="5"/>
    </row>
    <row r="4117" ht="15">
      <c r="G4117" s="5"/>
    </row>
    <row r="4118" ht="15">
      <c r="G4118" s="5"/>
    </row>
    <row r="4119" ht="15">
      <c r="G4119" s="5"/>
    </row>
    <row r="4120" ht="15">
      <c r="G4120" s="5"/>
    </row>
    <row r="4121" ht="15">
      <c r="G4121" s="5"/>
    </row>
    <row r="4122" ht="15">
      <c r="G4122" s="5"/>
    </row>
    <row r="4123" ht="15">
      <c r="G4123" s="5"/>
    </row>
    <row r="4124" ht="15">
      <c r="G4124" s="5"/>
    </row>
    <row r="4125" ht="15">
      <c r="G4125" s="5"/>
    </row>
    <row r="4126" ht="15">
      <c r="G4126" s="5"/>
    </row>
    <row r="4127" ht="15">
      <c r="G4127" s="5"/>
    </row>
    <row r="4128" ht="15">
      <c r="G4128" s="5"/>
    </row>
    <row r="4129" ht="15">
      <c r="G4129" s="5"/>
    </row>
    <row r="4130" ht="15">
      <c r="G4130" s="5"/>
    </row>
    <row r="4131" ht="15">
      <c r="G4131" s="5"/>
    </row>
    <row r="4132" ht="15">
      <c r="G4132" s="5"/>
    </row>
    <row r="4133" ht="15">
      <c r="G4133" s="5"/>
    </row>
    <row r="4134" ht="15">
      <c r="G4134" s="5"/>
    </row>
    <row r="4135" ht="15">
      <c r="G4135" s="5"/>
    </row>
    <row r="4136" ht="15">
      <c r="G4136" s="5"/>
    </row>
    <row r="4137" ht="15">
      <c r="G4137" s="5"/>
    </row>
    <row r="4138" ht="15">
      <c r="G4138" s="5"/>
    </row>
    <row r="4139" ht="15">
      <c r="G4139" s="5"/>
    </row>
    <row r="4140" ht="15">
      <c r="G4140" s="5"/>
    </row>
    <row r="4141" ht="15">
      <c r="G4141" s="5"/>
    </row>
    <row r="4142" ht="15">
      <c r="G4142" s="5"/>
    </row>
    <row r="4143" ht="15">
      <c r="G4143" s="5"/>
    </row>
    <row r="4144" ht="15">
      <c r="G4144" s="5"/>
    </row>
    <row r="4145" ht="15">
      <c r="G4145" s="5"/>
    </row>
    <row r="4146" ht="15">
      <c r="G4146" s="5"/>
    </row>
    <row r="4147" ht="15">
      <c r="G4147" s="5"/>
    </row>
    <row r="4148" ht="15">
      <c r="G4148" s="5"/>
    </row>
    <row r="4149" ht="15">
      <c r="G4149" s="5"/>
    </row>
    <row r="4150" ht="15">
      <c r="G4150" s="5"/>
    </row>
    <row r="4151" ht="15">
      <c r="G4151" s="5"/>
    </row>
    <row r="4152" ht="15">
      <c r="G4152" s="5"/>
    </row>
    <row r="4153" ht="15">
      <c r="G4153" s="5"/>
    </row>
    <row r="4154" ht="15">
      <c r="G4154" s="5"/>
    </row>
    <row r="4155" ht="15">
      <c r="G4155" s="5"/>
    </row>
    <row r="4156" ht="15">
      <c r="G4156" s="5"/>
    </row>
    <row r="4157" ht="15">
      <c r="G4157" s="5"/>
    </row>
    <row r="4158" ht="15">
      <c r="G4158" s="5"/>
    </row>
    <row r="4159" ht="15">
      <c r="G4159" s="5"/>
    </row>
    <row r="4160" ht="15">
      <c r="G4160" s="5"/>
    </row>
    <row r="4161" ht="15">
      <c r="G4161" s="5"/>
    </row>
    <row r="4162" ht="15">
      <c r="G4162" s="5"/>
    </row>
    <row r="4163" ht="15">
      <c r="G4163" s="5"/>
    </row>
    <row r="4164" ht="15">
      <c r="G4164" s="5"/>
    </row>
    <row r="4165" ht="15">
      <c r="G4165" s="5"/>
    </row>
    <row r="4166" ht="15">
      <c r="G4166" s="5"/>
    </row>
    <row r="4167" ht="15">
      <c r="G4167" s="5"/>
    </row>
    <row r="4168" ht="15">
      <c r="G4168" s="5"/>
    </row>
    <row r="4169" ht="15">
      <c r="G4169" s="5"/>
    </row>
    <row r="4170" ht="15">
      <c r="G4170" s="5"/>
    </row>
    <row r="4171" ht="15">
      <c r="G4171" s="5"/>
    </row>
    <row r="4172" ht="15">
      <c r="G4172" s="5"/>
    </row>
    <row r="4173" ht="15">
      <c r="G4173" s="5"/>
    </row>
    <row r="4174" ht="15">
      <c r="G4174" s="5"/>
    </row>
    <row r="4175" ht="15">
      <c r="G4175" s="5"/>
    </row>
    <row r="4176" ht="15">
      <c r="G4176" s="5"/>
    </row>
    <row r="4177" ht="15">
      <c r="G4177" s="5"/>
    </row>
    <row r="4178" ht="15">
      <c r="G4178" s="5"/>
    </row>
    <row r="4179" ht="15">
      <c r="G4179" s="5"/>
    </row>
    <row r="4180" ht="15">
      <c r="G4180" s="5"/>
    </row>
    <row r="4181" ht="15">
      <c r="G4181" s="5"/>
    </row>
    <row r="4182" ht="15">
      <c r="G4182" s="5"/>
    </row>
    <row r="4183" ht="15">
      <c r="G4183" s="5"/>
    </row>
    <row r="4184" ht="15">
      <c r="G4184" s="5"/>
    </row>
    <row r="4185" ht="15">
      <c r="G4185" s="5"/>
    </row>
    <row r="4186" ht="15">
      <c r="G4186" s="5"/>
    </row>
    <row r="4187" ht="15">
      <c r="G4187" s="5"/>
    </row>
    <row r="4188" ht="15">
      <c r="G4188" s="5"/>
    </row>
    <row r="4189" ht="15">
      <c r="G4189" s="5"/>
    </row>
    <row r="4190" ht="15">
      <c r="G4190" s="5"/>
    </row>
    <row r="4191" ht="15">
      <c r="G4191" s="5"/>
    </row>
    <row r="4192" ht="15">
      <c r="G4192" s="5"/>
    </row>
    <row r="4193" ht="15">
      <c r="G4193" s="5"/>
    </row>
    <row r="4194" ht="15">
      <c r="G4194" s="5"/>
    </row>
    <row r="4195" ht="15">
      <c r="G4195" s="5"/>
    </row>
    <row r="4196" ht="15">
      <c r="G4196" s="5"/>
    </row>
    <row r="4197" ht="15">
      <c r="G4197" s="5"/>
    </row>
    <row r="4198" ht="15">
      <c r="G4198" s="5"/>
    </row>
    <row r="4199" ht="15">
      <c r="G4199" s="5"/>
    </row>
    <row r="4200" ht="15">
      <c r="G4200" s="5"/>
    </row>
    <row r="4201" ht="15">
      <c r="G4201" s="5"/>
    </row>
    <row r="4202" ht="15">
      <c r="G4202" s="5"/>
    </row>
    <row r="4203" ht="15">
      <c r="G4203" s="5"/>
    </row>
    <row r="4204" ht="15">
      <c r="G4204" s="5"/>
    </row>
    <row r="4205" ht="15">
      <c r="G4205" s="5"/>
    </row>
    <row r="4206" ht="15">
      <c r="G4206" s="5"/>
    </row>
    <row r="4207" ht="15">
      <c r="G4207" s="5"/>
    </row>
    <row r="4208" ht="15">
      <c r="G4208" s="5"/>
    </row>
    <row r="4209" ht="15">
      <c r="G4209" s="5"/>
    </row>
    <row r="4210" ht="15">
      <c r="G4210" s="5"/>
    </row>
    <row r="4211" ht="15">
      <c r="G4211" s="5"/>
    </row>
    <row r="4212" ht="15">
      <c r="G4212" s="5"/>
    </row>
    <row r="4213" ht="15">
      <c r="G4213" s="5"/>
    </row>
    <row r="4214" ht="15">
      <c r="G4214" s="5"/>
    </row>
    <row r="4215" ht="15">
      <c r="G4215" s="5"/>
    </row>
    <row r="4216" ht="15">
      <c r="G4216" s="5"/>
    </row>
    <row r="4217" ht="15">
      <c r="G4217" s="5"/>
    </row>
    <row r="4218" ht="15">
      <c r="G4218" s="5"/>
    </row>
    <row r="4219" ht="15">
      <c r="G4219" s="5"/>
    </row>
    <row r="4220" ht="15">
      <c r="G4220" s="5"/>
    </row>
    <row r="4221" ht="15">
      <c r="G4221" s="5"/>
    </row>
    <row r="4222" ht="15">
      <c r="G4222" s="5"/>
    </row>
    <row r="4223" ht="15">
      <c r="G4223" s="5"/>
    </row>
    <row r="4224" ht="15">
      <c r="G4224" s="5"/>
    </row>
    <row r="4225" ht="15">
      <c r="G4225" s="5"/>
    </row>
    <row r="4226" ht="15">
      <c r="G4226" s="5"/>
    </row>
    <row r="4227" ht="15">
      <c r="G4227" s="5"/>
    </row>
    <row r="4228" ht="15">
      <c r="G4228" s="5"/>
    </row>
    <row r="4229" ht="15">
      <c r="G4229" s="5"/>
    </row>
    <row r="4230" ht="15">
      <c r="G4230" s="5"/>
    </row>
    <row r="4231" ht="15">
      <c r="G4231" s="5"/>
    </row>
    <row r="4232" ht="15">
      <c r="G4232" s="5"/>
    </row>
    <row r="4233" ht="15">
      <c r="G4233" s="5"/>
    </row>
    <row r="4234" ht="15">
      <c r="G4234" s="5"/>
    </row>
    <row r="4235" ht="15">
      <c r="G4235" s="5"/>
    </row>
    <row r="4236" ht="15">
      <c r="G4236" s="5"/>
    </row>
    <row r="4237" ht="15">
      <c r="G4237" s="5"/>
    </row>
    <row r="4238" ht="15">
      <c r="G4238" s="5"/>
    </row>
    <row r="4239" ht="15">
      <c r="G4239" s="5"/>
    </row>
    <row r="4240" ht="15">
      <c r="G4240" s="5"/>
    </row>
    <row r="4241" ht="15">
      <c r="G4241" s="5"/>
    </row>
    <row r="4242" ht="15">
      <c r="G4242" s="5"/>
    </row>
    <row r="4243" ht="15">
      <c r="G4243" s="5"/>
    </row>
    <row r="4244" ht="15">
      <c r="G4244" s="5"/>
    </row>
    <row r="4245" ht="15">
      <c r="G4245" s="5"/>
    </row>
    <row r="4246" ht="15">
      <c r="G4246" s="5"/>
    </row>
    <row r="4247" ht="15">
      <c r="G4247" s="5"/>
    </row>
    <row r="4248" ht="15">
      <c r="G4248" s="5"/>
    </row>
    <row r="4249" ht="15">
      <c r="G4249" s="5"/>
    </row>
    <row r="4250" ht="15">
      <c r="G4250" s="5"/>
    </row>
    <row r="4251" ht="15">
      <c r="G4251" s="5"/>
    </row>
    <row r="4252" ht="15">
      <c r="G4252" s="5"/>
    </row>
    <row r="4253" ht="15">
      <c r="G4253" s="5"/>
    </row>
    <row r="4254" ht="15">
      <c r="G4254" s="5"/>
    </row>
    <row r="4255" ht="15">
      <c r="G4255" s="5"/>
    </row>
    <row r="4256" ht="15">
      <c r="G4256" s="5"/>
    </row>
    <row r="4257" ht="15">
      <c r="G4257" s="5"/>
    </row>
    <row r="4258" ht="15">
      <c r="G4258" s="5"/>
    </row>
    <row r="4259" ht="15">
      <c r="G4259" s="5"/>
    </row>
    <row r="4260" ht="15">
      <c r="G4260" s="5"/>
    </row>
    <row r="4261" ht="15">
      <c r="G4261" s="5"/>
    </row>
    <row r="4262" ht="15">
      <c r="G4262" s="5"/>
    </row>
    <row r="4263" ht="15">
      <c r="G4263" s="5"/>
    </row>
    <row r="4264" ht="15">
      <c r="G4264" s="5"/>
    </row>
    <row r="4265" ht="15">
      <c r="G4265" s="5"/>
    </row>
    <row r="4266" ht="15">
      <c r="G4266" s="5"/>
    </row>
    <row r="4267" ht="15">
      <c r="G4267" s="5"/>
    </row>
    <row r="4268" ht="15">
      <c r="G4268" s="5"/>
    </row>
    <row r="4269" ht="15">
      <c r="G4269" s="5"/>
    </row>
    <row r="4270" ht="15">
      <c r="G4270" s="5"/>
    </row>
    <row r="4271" ht="15">
      <c r="G4271" s="5"/>
    </row>
    <row r="4272" ht="15">
      <c r="G4272" s="5"/>
    </row>
    <row r="4273" ht="15">
      <c r="G4273" s="5"/>
    </row>
    <row r="4274" ht="15">
      <c r="G4274" s="5"/>
    </row>
    <row r="4275" ht="15">
      <c r="G4275" s="5"/>
    </row>
    <row r="4276" ht="15">
      <c r="G4276" s="5"/>
    </row>
    <row r="4277" ht="15">
      <c r="G4277" s="5"/>
    </row>
    <row r="4278" ht="15">
      <c r="G4278" s="5"/>
    </row>
    <row r="4279" ht="15">
      <c r="G4279" s="5"/>
    </row>
    <row r="4280" ht="15">
      <c r="G4280" s="5"/>
    </row>
    <row r="4281" ht="15">
      <c r="G4281" s="5"/>
    </row>
    <row r="4282" ht="15">
      <c r="G4282" s="5"/>
    </row>
    <row r="4283" ht="15">
      <c r="G4283" s="5"/>
    </row>
    <row r="4284" ht="15">
      <c r="G4284" s="5"/>
    </row>
    <row r="4285" ht="15">
      <c r="G4285" s="5"/>
    </row>
    <row r="4286" ht="15">
      <c r="G4286" s="5"/>
    </row>
    <row r="4287" ht="15">
      <c r="G4287" s="5"/>
    </row>
    <row r="4288" ht="15">
      <c r="G4288" s="5"/>
    </row>
    <row r="4289" ht="15">
      <c r="G4289" s="5"/>
    </row>
    <row r="4290" ht="15">
      <c r="G4290" s="5"/>
    </row>
    <row r="4291" ht="15">
      <c r="G4291" s="5"/>
    </row>
    <row r="4292" ht="15">
      <c r="G4292" s="5"/>
    </row>
    <row r="4293" ht="15">
      <c r="G4293" s="5"/>
    </row>
    <row r="4294" ht="15">
      <c r="G4294" s="5"/>
    </row>
    <row r="4295" ht="15">
      <c r="G4295" s="5"/>
    </row>
    <row r="4296" ht="15">
      <c r="G4296" s="5"/>
    </row>
    <row r="4297" ht="15">
      <c r="G4297" s="5"/>
    </row>
    <row r="4298" ht="15">
      <c r="G4298" s="5"/>
    </row>
    <row r="4299" ht="15">
      <c r="G4299" s="5"/>
    </row>
    <row r="4300" ht="15">
      <c r="G4300" s="5"/>
    </row>
    <row r="4301" ht="15">
      <c r="G4301" s="5"/>
    </row>
    <row r="4302" ht="15">
      <c r="G4302" s="5"/>
    </row>
    <row r="4303" ht="15">
      <c r="G4303" s="5"/>
    </row>
    <row r="4304" ht="15">
      <c r="G4304" s="5"/>
    </row>
    <row r="4305" ht="15">
      <c r="G4305" s="5"/>
    </row>
    <row r="4306" ht="15">
      <c r="G4306" s="5"/>
    </row>
    <row r="4307" ht="15">
      <c r="G4307" s="5"/>
    </row>
    <row r="4308" ht="15">
      <c r="G4308" s="5"/>
    </row>
    <row r="4309" ht="15">
      <c r="G4309" s="5"/>
    </row>
    <row r="4310" ht="15">
      <c r="G4310" s="5"/>
    </row>
    <row r="4311" ht="15">
      <c r="G4311" s="5"/>
    </row>
    <row r="4312" ht="15">
      <c r="G4312" s="5"/>
    </row>
    <row r="4313" ht="15">
      <c r="G4313" s="5"/>
    </row>
    <row r="4314" ht="15">
      <c r="G4314" s="5"/>
    </row>
    <row r="4315" ht="15">
      <c r="G4315" s="5"/>
    </row>
    <row r="4316" ht="15">
      <c r="G4316" s="5"/>
    </row>
    <row r="4317" ht="15">
      <c r="G4317" s="5"/>
    </row>
    <row r="4318" ht="15">
      <c r="G4318" s="5"/>
    </row>
    <row r="4319" ht="15">
      <c r="G4319" s="5"/>
    </row>
    <row r="4320" ht="15">
      <c r="G4320" s="5"/>
    </row>
    <row r="4321" ht="15">
      <c r="G4321" s="5"/>
    </row>
    <row r="4322" ht="15">
      <c r="G4322" s="5"/>
    </row>
    <row r="4323" ht="15">
      <c r="G4323" s="5"/>
    </row>
    <row r="4324" ht="15">
      <c r="G4324" s="5"/>
    </row>
    <row r="4325" ht="15">
      <c r="G4325" s="5"/>
    </row>
    <row r="4326" ht="15">
      <c r="G4326" s="5"/>
    </row>
    <row r="4327" ht="15">
      <c r="G4327" s="5"/>
    </row>
    <row r="4328" ht="15">
      <c r="G4328" s="5"/>
    </row>
    <row r="4329" ht="15">
      <c r="G4329" s="5"/>
    </row>
    <row r="4330" ht="15">
      <c r="G4330" s="5"/>
    </row>
    <row r="4331" ht="15">
      <c r="G4331" s="5"/>
    </row>
    <row r="4332" ht="15">
      <c r="G4332" s="5"/>
    </row>
    <row r="4333" ht="15">
      <c r="G4333" s="5"/>
    </row>
    <row r="4334" ht="15">
      <c r="G4334" s="5"/>
    </row>
    <row r="4335" ht="15">
      <c r="G4335" s="5"/>
    </row>
    <row r="4336" ht="15">
      <c r="G4336" s="5"/>
    </row>
    <row r="4337" ht="15">
      <c r="G4337" s="5"/>
    </row>
    <row r="4338" ht="15">
      <c r="G4338" s="5"/>
    </row>
    <row r="4339" ht="15">
      <c r="G4339" s="5"/>
    </row>
    <row r="4340" ht="15">
      <c r="G4340" s="5"/>
    </row>
    <row r="4341" ht="15">
      <c r="G4341" s="5"/>
    </row>
    <row r="4342" ht="15">
      <c r="G4342" s="5"/>
    </row>
    <row r="4343" ht="15">
      <c r="G4343" s="5"/>
    </row>
    <row r="4344" ht="15">
      <c r="G4344" s="5"/>
    </row>
    <row r="4345" ht="15">
      <c r="G4345" s="5"/>
    </row>
    <row r="4346" ht="15">
      <c r="G4346" s="5"/>
    </row>
    <row r="4347" ht="15">
      <c r="G4347" s="5"/>
    </row>
    <row r="4348" ht="15">
      <c r="G4348" s="5"/>
    </row>
    <row r="4349" ht="15">
      <c r="G4349" s="5"/>
    </row>
    <row r="4350" ht="15">
      <c r="G4350" s="5"/>
    </row>
    <row r="4351" ht="15">
      <c r="G4351" s="5"/>
    </row>
    <row r="4352" ht="15">
      <c r="G4352" s="5"/>
    </row>
    <row r="4353" ht="15">
      <c r="G4353" s="5"/>
    </row>
    <row r="4354" ht="15">
      <c r="G4354" s="5"/>
    </row>
    <row r="4355" ht="15">
      <c r="G4355" s="5"/>
    </row>
    <row r="4356" ht="15">
      <c r="G4356" s="5"/>
    </row>
    <row r="4357" ht="15">
      <c r="G4357" s="5"/>
    </row>
    <row r="4358" ht="15">
      <c r="G4358" s="5"/>
    </row>
    <row r="4359" ht="15">
      <c r="G4359" s="5"/>
    </row>
    <row r="4360" ht="15">
      <c r="G4360" s="5"/>
    </row>
    <row r="4361" ht="15">
      <c r="G4361" s="5"/>
    </row>
    <row r="4362" ht="15">
      <c r="G4362" s="5"/>
    </row>
    <row r="4363" ht="15">
      <c r="G4363" s="5"/>
    </row>
    <row r="4364" ht="15">
      <c r="G4364" s="5"/>
    </row>
    <row r="4365" ht="15">
      <c r="G4365" s="5"/>
    </row>
    <row r="4366" ht="15">
      <c r="G4366" s="5"/>
    </row>
    <row r="4367" ht="15">
      <c r="G4367" s="5"/>
    </row>
    <row r="4368" ht="15">
      <c r="G4368" s="5"/>
    </row>
    <row r="4369" ht="15">
      <c r="G4369" s="5"/>
    </row>
    <row r="4370" ht="15">
      <c r="G4370" s="5"/>
    </row>
    <row r="4371" ht="15">
      <c r="G4371" s="5"/>
    </row>
    <row r="4372" ht="15">
      <c r="G4372" s="5"/>
    </row>
    <row r="4373" ht="15">
      <c r="G4373" s="5"/>
    </row>
    <row r="4374" ht="15">
      <c r="G4374" s="5"/>
    </row>
    <row r="4375" ht="15">
      <c r="G4375" s="5"/>
    </row>
    <row r="4376" ht="15">
      <c r="G4376" s="5"/>
    </row>
    <row r="4377" ht="15">
      <c r="G4377" s="5"/>
    </row>
    <row r="4378" ht="15">
      <c r="G4378" s="5"/>
    </row>
    <row r="4379" ht="15">
      <c r="G4379" s="5"/>
    </row>
    <row r="4380" ht="15">
      <c r="G4380" s="5"/>
    </row>
    <row r="4381" ht="15">
      <c r="G4381" s="5"/>
    </row>
    <row r="4382" ht="15">
      <c r="G4382" s="5"/>
    </row>
    <row r="4383" ht="15">
      <c r="G4383" s="5"/>
    </row>
    <row r="4384" ht="15">
      <c r="G4384" s="5"/>
    </row>
    <row r="4385" ht="15">
      <c r="G4385" s="5"/>
    </row>
    <row r="4386" ht="15">
      <c r="G4386" s="5"/>
    </row>
    <row r="4387" ht="15">
      <c r="G4387" s="5"/>
    </row>
    <row r="4388" ht="15">
      <c r="G4388" s="5"/>
    </row>
    <row r="4389" ht="15">
      <c r="G4389" s="5"/>
    </row>
    <row r="4390" ht="15">
      <c r="G4390" s="5"/>
    </row>
    <row r="4391" ht="15">
      <c r="G4391" s="5"/>
    </row>
    <row r="4392" ht="15">
      <c r="G4392" s="5"/>
    </row>
    <row r="4393" ht="15">
      <c r="G4393" s="5"/>
    </row>
    <row r="4394" ht="15">
      <c r="G4394" s="5"/>
    </row>
    <row r="4395" ht="15">
      <c r="G4395" s="5"/>
    </row>
    <row r="4396" ht="15">
      <c r="G4396" s="5"/>
    </row>
    <row r="4397" ht="15">
      <c r="G4397" s="5"/>
    </row>
    <row r="4398" ht="15">
      <c r="G4398" s="5"/>
    </row>
    <row r="4399" ht="15">
      <c r="G4399" s="5"/>
    </row>
    <row r="4400" ht="15">
      <c r="G4400" s="5"/>
    </row>
    <row r="4401" ht="15">
      <c r="G4401" s="5"/>
    </row>
    <row r="4402" ht="15">
      <c r="G4402" s="5"/>
    </row>
    <row r="4403" ht="15">
      <c r="G4403" s="5"/>
    </row>
    <row r="4404" ht="15">
      <c r="G4404" s="5"/>
    </row>
    <row r="4405" ht="15">
      <c r="G4405" s="5"/>
    </row>
    <row r="4406" ht="15">
      <c r="G4406" s="5"/>
    </row>
    <row r="4407" ht="15">
      <c r="G4407" s="5"/>
    </row>
    <row r="4408" ht="15">
      <c r="G4408" s="5"/>
    </row>
    <row r="4409" ht="15">
      <c r="G4409" s="5"/>
    </row>
    <row r="4410" ht="15">
      <c r="G4410" s="5"/>
    </row>
    <row r="4411" ht="15">
      <c r="G4411" s="5"/>
    </row>
    <row r="4412" ht="15">
      <c r="G4412" s="5"/>
    </row>
    <row r="4413" ht="15">
      <c r="G4413" s="5"/>
    </row>
    <row r="4414" ht="15">
      <c r="G4414" s="5"/>
    </row>
    <row r="4415" ht="15">
      <c r="G4415" s="5"/>
    </row>
    <row r="4416" ht="15">
      <c r="G4416" s="5"/>
    </row>
    <row r="4417" ht="15">
      <c r="G4417" s="5"/>
    </row>
    <row r="4418" ht="15">
      <c r="G4418" s="5"/>
    </row>
    <row r="4419" ht="15">
      <c r="G4419" s="5"/>
    </row>
    <row r="4420" ht="15">
      <c r="G4420" s="5"/>
    </row>
    <row r="4421" ht="15">
      <c r="G4421" s="5"/>
    </row>
    <row r="4422" ht="15">
      <c r="G4422" s="5"/>
    </row>
    <row r="4423" ht="15">
      <c r="G4423" s="5"/>
    </row>
    <row r="4424" ht="15">
      <c r="G4424" s="5"/>
    </row>
    <row r="4425" ht="15">
      <c r="G4425" s="5"/>
    </row>
    <row r="4426" ht="15">
      <c r="G4426" s="5"/>
    </row>
    <row r="4427" ht="15">
      <c r="G4427" s="5"/>
    </row>
    <row r="4428" ht="15">
      <c r="G4428" s="5"/>
    </row>
    <row r="4429" ht="15">
      <c r="G4429" s="5"/>
    </row>
    <row r="4430" ht="15">
      <c r="G4430" s="5"/>
    </row>
    <row r="4431" ht="15">
      <c r="G4431" s="5"/>
    </row>
    <row r="4432" ht="15">
      <c r="G4432" s="5"/>
    </row>
    <row r="4433" ht="15">
      <c r="G4433" s="5"/>
    </row>
    <row r="4434" ht="15">
      <c r="G4434" s="5"/>
    </row>
    <row r="4435" ht="15">
      <c r="G4435" s="5"/>
    </row>
    <row r="4436" ht="15">
      <c r="G4436" s="5"/>
    </row>
    <row r="4437" ht="15">
      <c r="G4437" s="5"/>
    </row>
    <row r="4438" ht="15">
      <c r="G4438" s="5"/>
    </row>
    <row r="4439" ht="15">
      <c r="G4439" s="5"/>
    </row>
    <row r="4440" ht="15">
      <c r="G4440" s="5"/>
    </row>
    <row r="4441" ht="15">
      <c r="G4441" s="5"/>
    </row>
    <row r="4442" ht="15">
      <c r="G4442" s="5"/>
    </row>
    <row r="4443" ht="15">
      <c r="G4443" s="5"/>
    </row>
    <row r="4444" ht="15">
      <c r="G4444" s="5"/>
    </row>
    <row r="4445" ht="15">
      <c r="G4445" s="5"/>
    </row>
    <row r="4446" ht="15">
      <c r="G4446" s="5"/>
    </row>
    <row r="4447" ht="15">
      <c r="G4447" s="5"/>
    </row>
    <row r="4448" ht="15">
      <c r="G4448" s="5"/>
    </row>
    <row r="4449" ht="15">
      <c r="G4449" s="5"/>
    </row>
    <row r="4450" ht="15">
      <c r="G4450" s="5"/>
    </row>
    <row r="4451" ht="15">
      <c r="G4451" s="5"/>
    </row>
    <row r="4452" ht="15">
      <c r="G4452" s="5"/>
    </row>
    <row r="4453" ht="15">
      <c r="G4453" s="5"/>
    </row>
    <row r="4454" ht="15">
      <c r="G4454" s="5"/>
    </row>
    <row r="4455" ht="15">
      <c r="G4455" s="5"/>
    </row>
    <row r="4456" ht="15">
      <c r="G4456" s="5"/>
    </row>
    <row r="4457" ht="15">
      <c r="G4457" s="5"/>
    </row>
    <row r="4458" ht="15">
      <c r="G4458" s="5"/>
    </row>
    <row r="4459" ht="15">
      <c r="G4459" s="5"/>
    </row>
    <row r="4460" ht="15">
      <c r="G4460" s="5"/>
    </row>
    <row r="4461" ht="15">
      <c r="G4461" s="5"/>
    </row>
    <row r="4462" ht="15">
      <c r="G4462" s="5"/>
    </row>
    <row r="4463" ht="15">
      <c r="G4463" s="5"/>
    </row>
    <row r="4464" ht="15">
      <c r="G4464" s="5"/>
    </row>
    <row r="4465" ht="15">
      <c r="G4465" s="5"/>
    </row>
    <row r="4466" ht="15">
      <c r="G4466" s="5"/>
    </row>
    <row r="4467" ht="15">
      <c r="G4467" s="5"/>
    </row>
    <row r="4468" ht="15">
      <c r="G4468" s="5"/>
    </row>
    <row r="4469" ht="15">
      <c r="G4469" s="5"/>
    </row>
    <row r="4470" ht="15">
      <c r="G4470" s="5"/>
    </row>
    <row r="4471" ht="15">
      <c r="G4471" s="5"/>
    </row>
    <row r="4472" ht="15">
      <c r="G4472" s="5"/>
    </row>
    <row r="4473" ht="15">
      <c r="G4473" s="5"/>
    </row>
    <row r="4474" ht="15">
      <c r="G4474" s="5"/>
    </row>
    <row r="4475" ht="15">
      <c r="G4475" s="5"/>
    </row>
    <row r="4476" ht="15">
      <c r="G4476" s="5"/>
    </row>
    <row r="4477" ht="15">
      <c r="G4477" s="5"/>
    </row>
    <row r="4478" ht="15">
      <c r="G4478" s="5"/>
    </row>
    <row r="4479" ht="15">
      <c r="G4479" s="5"/>
    </row>
    <row r="4480" ht="15">
      <c r="G4480" s="5"/>
    </row>
    <row r="4481" ht="15">
      <c r="G4481" s="5"/>
    </row>
    <row r="4482" ht="15">
      <c r="G4482" s="5"/>
    </row>
    <row r="4483" ht="15">
      <c r="G4483" s="5"/>
    </row>
    <row r="4484" ht="15">
      <c r="G4484" s="5"/>
    </row>
    <row r="4485" ht="15">
      <c r="G4485" s="5"/>
    </row>
    <row r="4486" ht="15">
      <c r="G4486" s="5"/>
    </row>
    <row r="4487" ht="15">
      <c r="G4487" s="5"/>
    </row>
    <row r="4488" ht="15">
      <c r="G4488" s="5"/>
    </row>
    <row r="4489" ht="15">
      <c r="G4489" s="5"/>
    </row>
    <row r="4490" ht="15">
      <c r="G4490" s="5"/>
    </row>
    <row r="4491" ht="15">
      <c r="G4491" s="5"/>
    </row>
    <row r="4492" ht="15">
      <c r="G4492" s="5"/>
    </row>
    <row r="4493" ht="15">
      <c r="G4493" s="5"/>
    </row>
    <row r="4494" ht="15">
      <c r="G4494" s="5"/>
    </row>
    <row r="4495" ht="15">
      <c r="G4495" s="5"/>
    </row>
    <row r="4496" ht="15">
      <c r="G4496" s="5"/>
    </row>
    <row r="4497" ht="15">
      <c r="G4497" s="5"/>
    </row>
    <row r="4498" ht="15">
      <c r="G4498" s="5"/>
    </row>
    <row r="4499" ht="15">
      <c r="G4499" s="5"/>
    </row>
    <row r="4500" ht="15">
      <c r="G4500" s="5"/>
    </row>
    <row r="4501" ht="15">
      <c r="G4501" s="5"/>
    </row>
    <row r="4502" ht="15">
      <c r="G4502" s="5"/>
    </row>
    <row r="4503" ht="15">
      <c r="G4503" s="5"/>
    </row>
    <row r="4504" ht="15">
      <c r="G4504" s="5"/>
    </row>
    <row r="4505" ht="15">
      <c r="G4505" s="5"/>
    </row>
    <row r="4506" ht="15">
      <c r="G4506" s="5"/>
    </row>
    <row r="4507" ht="15">
      <c r="G4507" s="5"/>
    </row>
    <row r="4508" ht="15">
      <c r="G4508" s="5"/>
    </row>
    <row r="4509" ht="15">
      <c r="G4509" s="5"/>
    </row>
    <row r="4510" ht="15">
      <c r="G4510" s="5"/>
    </row>
    <row r="4511" ht="15">
      <c r="G4511" s="5"/>
    </row>
    <row r="4512" ht="15">
      <c r="G4512" s="5"/>
    </row>
    <row r="4513" ht="15">
      <c r="G4513" s="5"/>
    </row>
    <row r="4514" ht="15">
      <c r="G4514" s="5"/>
    </row>
    <row r="4515" ht="15">
      <c r="G4515" s="5"/>
    </row>
    <row r="4516" ht="15">
      <c r="G4516" s="5"/>
    </row>
    <row r="4517" ht="15">
      <c r="G4517" s="5"/>
    </row>
    <row r="4518" ht="15">
      <c r="G4518" s="5"/>
    </row>
    <row r="4519" ht="15">
      <c r="G4519" s="5"/>
    </row>
    <row r="4520" ht="15">
      <c r="G4520" s="5"/>
    </row>
    <row r="4521" ht="15">
      <c r="G4521" s="5"/>
    </row>
    <row r="4522" ht="15">
      <c r="G4522" s="5"/>
    </row>
    <row r="4523" ht="15">
      <c r="G4523" s="5"/>
    </row>
    <row r="4524" ht="15">
      <c r="G4524" s="5"/>
    </row>
    <row r="4525" ht="15">
      <c r="G4525" s="5"/>
    </row>
    <row r="4526" ht="15">
      <c r="G4526" s="5"/>
    </row>
    <row r="4527" ht="15">
      <c r="G4527" s="5"/>
    </row>
    <row r="4528" ht="15">
      <c r="G4528" s="5"/>
    </row>
    <row r="4529" ht="15">
      <c r="G4529" s="5"/>
    </row>
    <row r="4530" ht="15">
      <c r="G4530" s="5"/>
    </row>
    <row r="4531" ht="15">
      <c r="G4531" s="5"/>
    </row>
    <row r="4532" ht="15">
      <c r="G4532" s="5"/>
    </row>
    <row r="4533" ht="15">
      <c r="G4533" s="5"/>
    </row>
    <row r="4534" ht="15">
      <c r="G4534" s="5"/>
    </row>
    <row r="4535" ht="15">
      <c r="G4535" s="5"/>
    </row>
    <row r="4536" ht="15">
      <c r="G4536" s="5"/>
    </row>
    <row r="4537" ht="15">
      <c r="G4537" s="5"/>
    </row>
    <row r="4538" ht="15">
      <c r="G4538" s="5"/>
    </row>
    <row r="4539" ht="15">
      <c r="G4539" s="5"/>
    </row>
    <row r="4540" ht="15">
      <c r="G4540" s="5"/>
    </row>
    <row r="4541" ht="15">
      <c r="G4541" s="5"/>
    </row>
    <row r="4542" ht="15">
      <c r="G4542" s="5"/>
    </row>
    <row r="4543" ht="15">
      <c r="G4543" s="5"/>
    </row>
    <row r="4544" ht="15">
      <c r="G4544" s="5"/>
    </row>
    <row r="4545" ht="15">
      <c r="G4545" s="5"/>
    </row>
    <row r="4546" ht="15">
      <c r="G4546" s="5"/>
    </row>
    <row r="4547" ht="15">
      <c r="G4547" s="5"/>
    </row>
    <row r="4548" ht="15">
      <c r="G4548" s="5"/>
    </row>
    <row r="4549" ht="15">
      <c r="G4549" s="5"/>
    </row>
    <row r="4550" ht="15">
      <c r="G4550" s="5"/>
    </row>
    <row r="4551" ht="15">
      <c r="G4551" s="5"/>
    </row>
    <row r="4552" ht="15">
      <c r="G4552" s="5"/>
    </row>
    <row r="4553" ht="15">
      <c r="G4553" s="5"/>
    </row>
    <row r="4554" ht="15">
      <c r="G4554" s="5"/>
    </row>
    <row r="4555" ht="15">
      <c r="G4555" s="5"/>
    </row>
    <row r="4556" ht="15">
      <c r="G4556" s="5"/>
    </row>
    <row r="4557" ht="15">
      <c r="G4557" s="5"/>
    </row>
    <row r="4558" ht="15">
      <c r="G4558" s="5"/>
    </row>
    <row r="4559" ht="15">
      <c r="G4559" s="5"/>
    </row>
    <row r="4560" ht="15">
      <c r="G4560" s="5"/>
    </row>
    <row r="4561" ht="15">
      <c r="G4561" s="5"/>
    </row>
    <row r="4562" ht="15">
      <c r="G4562" s="5"/>
    </row>
    <row r="4563" ht="15">
      <c r="G4563" s="5"/>
    </row>
    <row r="4564" ht="15">
      <c r="G4564" s="5"/>
    </row>
    <row r="4565" ht="15">
      <c r="G4565" s="5"/>
    </row>
    <row r="4566" ht="15">
      <c r="G4566" s="5"/>
    </row>
    <row r="4567" ht="15">
      <c r="G4567" s="5"/>
    </row>
    <row r="4568" ht="15">
      <c r="G4568" s="5"/>
    </row>
    <row r="4569" ht="15">
      <c r="G4569" s="5"/>
    </row>
    <row r="4570" ht="15">
      <c r="G4570" s="5"/>
    </row>
    <row r="4571" ht="15">
      <c r="G4571" s="5"/>
    </row>
    <row r="4572" ht="15">
      <c r="G4572" s="5"/>
    </row>
    <row r="4573" ht="15">
      <c r="G4573" s="5"/>
    </row>
    <row r="4574" ht="15">
      <c r="G4574" s="5"/>
    </row>
    <row r="4575" ht="15">
      <c r="G4575" s="5"/>
    </row>
    <row r="4576" ht="15">
      <c r="G4576" s="5"/>
    </row>
    <row r="4577" ht="15">
      <c r="G4577" s="5"/>
    </row>
    <row r="4578" ht="15">
      <c r="G4578" s="5"/>
    </row>
    <row r="4579" ht="15">
      <c r="G4579" s="5"/>
    </row>
    <row r="4580" ht="15">
      <c r="G4580" s="5"/>
    </row>
    <row r="4581" ht="15">
      <c r="G4581" s="5"/>
    </row>
    <row r="4582" ht="15">
      <c r="G4582" s="5"/>
    </row>
    <row r="4583" ht="15">
      <c r="G4583" s="5"/>
    </row>
    <row r="4584" ht="15">
      <c r="G4584" s="5"/>
    </row>
    <row r="4585" ht="15">
      <c r="G4585" s="5"/>
    </row>
    <row r="4586" ht="15">
      <c r="G4586" s="5"/>
    </row>
    <row r="4587" ht="15">
      <c r="G4587" s="5"/>
    </row>
    <row r="4588" ht="15">
      <c r="G4588" s="5"/>
    </row>
    <row r="4589" ht="15">
      <c r="G4589" s="5"/>
    </row>
    <row r="4590" ht="15">
      <c r="G4590" s="5"/>
    </row>
    <row r="4591" ht="15">
      <c r="G4591" s="5"/>
    </row>
    <row r="4592" ht="15">
      <c r="G4592" s="5"/>
    </row>
    <row r="4593" ht="15">
      <c r="G4593" s="5"/>
    </row>
    <row r="4594" ht="15">
      <c r="G4594" s="5"/>
    </row>
    <row r="4595" ht="15">
      <c r="G4595" s="5"/>
    </row>
    <row r="4596" ht="15">
      <c r="G4596" s="5"/>
    </row>
    <row r="4597" ht="15">
      <c r="G4597" s="5"/>
    </row>
    <row r="4598" ht="15">
      <c r="G4598" s="5"/>
    </row>
    <row r="4599" ht="15">
      <c r="G4599" s="5"/>
    </row>
    <row r="4600" ht="15">
      <c r="G4600" s="5"/>
    </row>
    <row r="4601" ht="15">
      <c r="G4601" s="5"/>
    </row>
    <row r="4602" ht="15">
      <c r="G4602" s="5"/>
    </row>
    <row r="4603" ht="15">
      <c r="G4603" s="5"/>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M4611"/>
  <sheetViews>
    <sheetView zoomScale="75" zoomScaleNormal="75" zoomScalePageLayoutView="0" workbookViewId="0" topLeftCell="A1">
      <selection activeCell="A4" sqref="A4"/>
    </sheetView>
  </sheetViews>
  <sheetFormatPr defaultColWidth="9.140625" defaultRowHeight="12.75"/>
  <cols>
    <col min="1" max="1" width="5.8515625" style="0" customWidth="1"/>
    <col min="2" max="2" width="6.28125" style="0" customWidth="1"/>
    <col min="3" max="3" width="39.8515625" style="0" customWidth="1"/>
    <col min="5" max="5" width="11.421875" style="0"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4" customFormat="1" ht="15"/>
    <row r="3" spans="1:13" s="2" customFormat="1" ht="15.75">
      <c r="A3" s="5"/>
      <c r="B3" s="5"/>
      <c r="C3" s="7" t="s">
        <v>364</v>
      </c>
      <c r="D3" s="5"/>
      <c r="E3" s="6"/>
      <c r="G3" s="5"/>
      <c r="H3" s="6"/>
      <c r="I3" s="5"/>
      <c r="J3" s="6"/>
      <c r="K3" s="5"/>
      <c r="L3" s="6"/>
      <c r="M3" s="6"/>
    </row>
    <row r="4" spans="1:13" s="2" customFormat="1" ht="30">
      <c r="A4" s="5"/>
      <c r="B4" s="5">
        <v>1</v>
      </c>
      <c r="C4" s="2" t="s">
        <v>346</v>
      </c>
      <c r="D4" s="5">
        <v>23</v>
      </c>
      <c r="E4" s="6">
        <f>B4*(D4*0.3)</f>
        <v>6.8999999999999995</v>
      </c>
      <c r="F4" s="2">
        <v>508</v>
      </c>
      <c r="G4" s="5">
        <v>0.55</v>
      </c>
      <c r="H4" s="6">
        <f>B4*(F4*G4)</f>
        <v>279.40000000000003</v>
      </c>
      <c r="I4" s="5">
        <v>0.25</v>
      </c>
      <c r="J4" s="6">
        <f>(H4*I4)</f>
        <v>69.85000000000001</v>
      </c>
      <c r="K4" s="5"/>
      <c r="L4" s="6">
        <f>(B4*K4+E4+H4+J4)/B4</f>
        <v>356.15000000000003</v>
      </c>
      <c r="M4" s="6">
        <f>L4*B4</f>
        <v>356.15000000000003</v>
      </c>
    </row>
    <row r="5" spans="1:13" s="2" customFormat="1" ht="30">
      <c r="A5" s="5"/>
      <c r="B5" s="5">
        <v>1</v>
      </c>
      <c r="C5" s="2" t="s">
        <v>37</v>
      </c>
      <c r="D5" s="5">
        <v>37</v>
      </c>
      <c r="E5" s="6">
        <f>B5*(D5*0.3)</f>
        <v>11.1</v>
      </c>
      <c r="F5" s="2">
        <v>632</v>
      </c>
      <c r="G5" s="5">
        <v>0.55</v>
      </c>
      <c r="H5" s="6">
        <f>B5*(F5*G5)</f>
        <v>347.6</v>
      </c>
      <c r="I5" s="5">
        <v>0.25</v>
      </c>
      <c r="J5" s="6">
        <f>(H5*I5)</f>
        <v>86.9</v>
      </c>
      <c r="K5" s="5"/>
      <c r="L5" s="6">
        <f>(B5*K5+E5+H5+J5)/B5</f>
        <v>445.6</v>
      </c>
      <c r="M5" s="6">
        <f>L5*B5</f>
        <v>445.6</v>
      </c>
    </row>
    <row r="6" spans="1:13" s="2" customFormat="1" ht="30">
      <c r="A6" s="5"/>
      <c r="B6" s="5">
        <v>1</v>
      </c>
      <c r="C6" s="2" t="s">
        <v>362</v>
      </c>
      <c r="D6" s="5">
        <v>60</v>
      </c>
      <c r="E6" s="6">
        <f>B6*(D6*0.3)</f>
        <v>18</v>
      </c>
      <c r="F6" s="2">
        <v>1044</v>
      </c>
      <c r="G6" s="5">
        <v>0.55</v>
      </c>
      <c r="H6" s="6">
        <f>B6*(F6*G6)</f>
        <v>574.2</v>
      </c>
      <c r="I6" s="5">
        <v>0.25</v>
      </c>
      <c r="J6" s="6">
        <f>(H6*I6)</f>
        <v>143.55</v>
      </c>
      <c r="K6" s="5"/>
      <c r="L6" s="6">
        <f>(B6*K6+E6+H6+J6)/B6</f>
        <v>735.75</v>
      </c>
      <c r="M6" s="6">
        <f>L6*B6</f>
        <v>735.75</v>
      </c>
    </row>
    <row r="7" spans="1:13" s="2" customFormat="1" ht="30">
      <c r="A7" s="5"/>
      <c r="B7" s="5">
        <v>1</v>
      </c>
      <c r="C7" s="2" t="s">
        <v>363</v>
      </c>
      <c r="D7" s="5">
        <v>68</v>
      </c>
      <c r="E7" s="6">
        <f>B7*(D7*0.3)</f>
        <v>20.4</v>
      </c>
      <c r="F7" s="2">
        <v>1130</v>
      </c>
      <c r="G7" s="5">
        <v>0.55</v>
      </c>
      <c r="H7" s="6">
        <f>B7*(F7*G7)</f>
        <v>621.5</v>
      </c>
      <c r="I7" s="5">
        <v>0.25</v>
      </c>
      <c r="J7" s="6">
        <f>(H7*I7)</f>
        <v>155.375</v>
      </c>
      <c r="K7" s="5"/>
      <c r="L7" s="6">
        <f>(B7*K7+E7+H7+J7)/B7</f>
        <v>797.275</v>
      </c>
      <c r="M7" s="6">
        <f>L7*B7</f>
        <v>797.275</v>
      </c>
    </row>
    <row r="8" spans="1:13" s="2" customFormat="1" ht="15.75">
      <c r="A8" s="5"/>
      <c r="B8" s="5"/>
      <c r="C8" s="7" t="s">
        <v>361</v>
      </c>
      <c r="D8" s="5"/>
      <c r="E8" s="6"/>
      <c r="G8" s="5"/>
      <c r="H8" s="6"/>
      <c r="I8" s="5"/>
      <c r="J8" s="6"/>
      <c r="K8" s="5"/>
      <c r="L8" s="6"/>
      <c r="M8" s="6"/>
    </row>
    <row r="9" spans="1:13" s="2" customFormat="1" ht="30">
      <c r="A9" s="5"/>
      <c r="B9" s="5">
        <v>1</v>
      </c>
      <c r="C9" s="2" t="s">
        <v>452</v>
      </c>
      <c r="D9" s="5">
        <v>100</v>
      </c>
      <c r="E9" s="6">
        <f>B9*(D9*0.3)</f>
        <v>30</v>
      </c>
      <c r="F9" s="2">
        <v>4457</v>
      </c>
      <c r="G9" s="5">
        <v>0.55</v>
      </c>
      <c r="H9" s="6">
        <f>B9*(F9*G9)</f>
        <v>2451.3500000000004</v>
      </c>
      <c r="I9" s="5">
        <v>0.25</v>
      </c>
      <c r="J9" s="6">
        <f>(H9*I9)</f>
        <v>612.8375000000001</v>
      </c>
      <c r="K9" s="5"/>
      <c r="L9" s="6">
        <f>(B9*K9+E9+H9+J9)/B9</f>
        <v>3094.1875000000005</v>
      </c>
      <c r="M9" s="6">
        <f>L9*B9</f>
        <v>3094.1875000000005</v>
      </c>
    </row>
    <row r="10" spans="1:13" s="2" customFormat="1" ht="30">
      <c r="A10" s="5"/>
      <c r="B10" s="5">
        <v>1</v>
      </c>
      <c r="C10" s="2" t="s">
        <v>453</v>
      </c>
      <c r="D10" s="5">
        <v>120</v>
      </c>
      <c r="E10" s="6">
        <f>B10*(D10*0.3)</f>
        <v>36</v>
      </c>
      <c r="F10" s="2">
        <v>4573</v>
      </c>
      <c r="G10" s="5">
        <v>0.55</v>
      </c>
      <c r="H10" s="6">
        <f>B10*(F10*G10)</f>
        <v>2515.15</v>
      </c>
      <c r="I10" s="5">
        <v>0.25</v>
      </c>
      <c r="J10" s="6">
        <f>(H10*I10)</f>
        <v>628.7875</v>
      </c>
      <c r="K10" s="5"/>
      <c r="L10" s="6">
        <f>(B10*K10+E10+H10+J10)/B10</f>
        <v>3179.9375</v>
      </c>
      <c r="M10" s="6">
        <f>L10*B10</f>
        <v>3179.9375</v>
      </c>
    </row>
    <row r="11" spans="1:13" s="2" customFormat="1" ht="30">
      <c r="A11" s="5"/>
      <c r="B11" s="5">
        <v>1</v>
      </c>
      <c r="C11" s="2" t="s">
        <v>454</v>
      </c>
      <c r="D11" s="5">
        <v>150</v>
      </c>
      <c r="E11" s="6">
        <f>B11*(D11*0.3)</f>
        <v>45</v>
      </c>
      <c r="F11" s="2">
        <v>5152</v>
      </c>
      <c r="G11" s="5">
        <v>0.55</v>
      </c>
      <c r="H11" s="6">
        <f>B11*(F11*G11)</f>
        <v>2833.6000000000004</v>
      </c>
      <c r="I11" s="5">
        <v>0.25</v>
      </c>
      <c r="J11" s="6">
        <f>(H11*I11)</f>
        <v>708.4000000000001</v>
      </c>
      <c r="K11" s="5"/>
      <c r="L11" s="6">
        <f>(B11*K11+E11+H11+J11)/B11</f>
        <v>3587.0000000000005</v>
      </c>
      <c r="M11" s="6">
        <f>L11*B11</f>
        <v>3587.0000000000005</v>
      </c>
    </row>
    <row r="12" spans="1:13" s="2" customFormat="1" ht="45">
      <c r="A12" s="5"/>
      <c r="B12" s="5">
        <v>1</v>
      </c>
      <c r="C12" s="8" t="s">
        <v>455</v>
      </c>
      <c r="D12" s="5">
        <v>90</v>
      </c>
      <c r="E12" s="6">
        <f>B12*(D12*0.2)</f>
        <v>18</v>
      </c>
      <c r="F12" s="2">
        <v>2859</v>
      </c>
      <c r="G12" s="5">
        <v>0.55</v>
      </c>
      <c r="H12" s="6">
        <f>B12*(F12*G12)</f>
        <v>1572.45</v>
      </c>
      <c r="I12" s="5">
        <v>0.25</v>
      </c>
      <c r="J12" s="6">
        <f>(H12*I12)</f>
        <v>393.1125</v>
      </c>
      <c r="K12" s="5"/>
      <c r="L12" s="6">
        <f>(B12*K12+E12+H12+J12)/B12</f>
        <v>1983.5625</v>
      </c>
      <c r="M12" s="6">
        <f>L12*B12</f>
        <v>1983.5625</v>
      </c>
    </row>
    <row r="13" spans="1:13" s="2" customFormat="1" ht="15.75">
      <c r="A13" s="5"/>
      <c r="B13" s="5"/>
      <c r="C13" s="7" t="s">
        <v>35</v>
      </c>
      <c r="D13" s="5"/>
      <c r="E13" s="6"/>
      <c r="G13" s="5"/>
      <c r="H13" s="6"/>
      <c r="I13" s="5"/>
      <c r="J13" s="6"/>
      <c r="K13" s="5"/>
      <c r="L13" s="6"/>
      <c r="M13" s="6"/>
    </row>
    <row r="14" spans="1:13" s="2" customFormat="1" ht="60" customHeight="1">
      <c r="A14" s="5"/>
      <c r="B14" s="5">
        <v>1</v>
      </c>
      <c r="C14" s="2" t="s">
        <v>113</v>
      </c>
      <c r="D14" s="5">
        <v>375</v>
      </c>
      <c r="E14" s="6">
        <f aca="true" t="shared" si="0" ref="E14:E41">B14*(D14*0.3)</f>
        <v>112.5</v>
      </c>
      <c r="F14" s="2">
        <v>3070</v>
      </c>
      <c r="G14" s="5">
        <v>0.55</v>
      </c>
      <c r="H14" s="6">
        <f aca="true" t="shared" si="1" ref="H14:H41">B14*(F14*G14)</f>
        <v>1688.5000000000002</v>
      </c>
      <c r="I14" s="5">
        <v>0.25</v>
      </c>
      <c r="J14" s="6">
        <f aca="true" t="shared" si="2" ref="J14:J41">(H14*I14)</f>
        <v>422.12500000000006</v>
      </c>
      <c r="K14" s="5"/>
      <c r="L14" s="6">
        <f aca="true" t="shared" si="3" ref="L14:L41">(B14*K14+E14+H14+J14)/B14</f>
        <v>2223.1250000000005</v>
      </c>
      <c r="M14" s="6">
        <f aca="true" t="shared" si="4" ref="M14:M41">L14*B14</f>
        <v>2223.1250000000005</v>
      </c>
    </row>
    <row r="15" spans="1:13" s="2" customFormat="1" ht="60" customHeight="1">
      <c r="A15" s="5"/>
      <c r="B15" s="5">
        <v>1</v>
      </c>
      <c r="C15" s="2" t="s">
        <v>114</v>
      </c>
      <c r="D15" s="5">
        <v>447</v>
      </c>
      <c r="E15" s="6">
        <f t="shared" si="0"/>
        <v>134.1</v>
      </c>
      <c r="F15" s="2">
        <v>3509</v>
      </c>
      <c r="G15" s="5">
        <v>0.55</v>
      </c>
      <c r="H15" s="6">
        <f t="shared" si="1"/>
        <v>1929.95</v>
      </c>
      <c r="I15" s="5">
        <v>0.25</v>
      </c>
      <c r="J15" s="6">
        <f t="shared" si="2"/>
        <v>482.4875</v>
      </c>
      <c r="K15" s="5"/>
      <c r="L15" s="6">
        <f t="shared" si="3"/>
        <v>2546.5375000000004</v>
      </c>
      <c r="M15" s="6">
        <f t="shared" si="4"/>
        <v>2546.5375000000004</v>
      </c>
    </row>
    <row r="16" spans="1:13" s="2" customFormat="1" ht="61.5" customHeight="1">
      <c r="A16" s="5"/>
      <c r="B16" s="5">
        <v>1</v>
      </c>
      <c r="C16" s="2" t="s">
        <v>101</v>
      </c>
      <c r="D16" s="5">
        <v>551</v>
      </c>
      <c r="E16" s="6">
        <f t="shared" si="0"/>
        <v>165.29999999999998</v>
      </c>
      <c r="F16" s="2">
        <v>4208</v>
      </c>
      <c r="G16" s="5">
        <v>0.55</v>
      </c>
      <c r="H16" s="6">
        <f t="shared" si="1"/>
        <v>2314.4</v>
      </c>
      <c r="I16" s="5">
        <v>0.25</v>
      </c>
      <c r="J16" s="6">
        <f t="shared" si="2"/>
        <v>578.6</v>
      </c>
      <c r="K16" s="5"/>
      <c r="L16" s="6">
        <f t="shared" si="3"/>
        <v>3058.3</v>
      </c>
      <c r="M16" s="6">
        <f t="shared" si="4"/>
        <v>3058.3</v>
      </c>
    </row>
    <row r="17" spans="1:13" s="2" customFormat="1" ht="60.75" customHeight="1">
      <c r="A17" s="5"/>
      <c r="B17" s="5">
        <v>1</v>
      </c>
      <c r="C17" s="2" t="s">
        <v>115</v>
      </c>
      <c r="D17" s="5">
        <v>615</v>
      </c>
      <c r="E17" s="6">
        <f t="shared" si="0"/>
        <v>184.5</v>
      </c>
      <c r="F17" s="2">
        <v>4597</v>
      </c>
      <c r="G17" s="5">
        <v>0.55</v>
      </c>
      <c r="H17" s="6">
        <f t="shared" si="1"/>
        <v>2528.3500000000004</v>
      </c>
      <c r="I17" s="5">
        <v>0.25</v>
      </c>
      <c r="J17" s="6">
        <f t="shared" si="2"/>
        <v>632.0875000000001</v>
      </c>
      <c r="K17" s="5"/>
      <c r="L17" s="6">
        <f t="shared" si="3"/>
        <v>3344.9375000000005</v>
      </c>
      <c r="M17" s="6">
        <f t="shared" si="4"/>
        <v>3344.9375000000005</v>
      </c>
    </row>
    <row r="18" spans="1:13" s="2" customFormat="1" ht="62.25" customHeight="1">
      <c r="A18" s="5"/>
      <c r="B18" s="5">
        <v>1</v>
      </c>
      <c r="C18" s="2" t="s">
        <v>354</v>
      </c>
      <c r="D18" s="5">
        <v>694</v>
      </c>
      <c r="E18" s="6">
        <f t="shared" si="0"/>
        <v>208.2</v>
      </c>
      <c r="F18" s="2">
        <v>4884</v>
      </c>
      <c r="G18" s="5">
        <v>0.55</v>
      </c>
      <c r="H18" s="6">
        <f t="shared" si="1"/>
        <v>2686.2000000000003</v>
      </c>
      <c r="I18" s="5">
        <v>0.25</v>
      </c>
      <c r="J18" s="6">
        <f t="shared" si="2"/>
        <v>671.5500000000001</v>
      </c>
      <c r="K18" s="5"/>
      <c r="L18" s="6">
        <f t="shared" si="3"/>
        <v>3565.9500000000003</v>
      </c>
      <c r="M18" s="6">
        <f t="shared" si="4"/>
        <v>3565.9500000000003</v>
      </c>
    </row>
    <row r="19" spans="1:13" s="2" customFormat="1" ht="60.75" customHeight="1">
      <c r="A19" s="5"/>
      <c r="B19" s="5">
        <v>1</v>
      </c>
      <c r="C19" s="2" t="s">
        <v>355</v>
      </c>
      <c r="D19" s="5">
        <v>1098</v>
      </c>
      <c r="E19" s="6">
        <f t="shared" si="0"/>
        <v>329.4</v>
      </c>
      <c r="F19" s="2">
        <v>7074</v>
      </c>
      <c r="G19" s="5">
        <v>0.55</v>
      </c>
      <c r="H19" s="6">
        <f t="shared" si="1"/>
        <v>3890.7000000000003</v>
      </c>
      <c r="I19" s="5">
        <v>0.25</v>
      </c>
      <c r="J19" s="6">
        <f t="shared" si="2"/>
        <v>972.6750000000001</v>
      </c>
      <c r="K19" s="5"/>
      <c r="L19" s="6">
        <f t="shared" si="3"/>
        <v>5192.775000000001</v>
      </c>
      <c r="M19" s="6">
        <f t="shared" si="4"/>
        <v>5192.775000000001</v>
      </c>
    </row>
    <row r="20" spans="1:13" s="2" customFormat="1" ht="63" customHeight="1">
      <c r="A20" s="5"/>
      <c r="B20" s="5">
        <v>1</v>
      </c>
      <c r="C20" s="2" t="s">
        <v>356</v>
      </c>
      <c r="D20" s="5">
        <v>1239</v>
      </c>
      <c r="E20" s="6">
        <f t="shared" si="0"/>
        <v>371.7</v>
      </c>
      <c r="F20" s="2">
        <v>7634</v>
      </c>
      <c r="G20" s="5">
        <v>0.55</v>
      </c>
      <c r="H20" s="6">
        <f t="shared" si="1"/>
        <v>4198.700000000001</v>
      </c>
      <c r="I20" s="5">
        <v>0.25</v>
      </c>
      <c r="J20" s="6">
        <f t="shared" si="2"/>
        <v>1049.6750000000002</v>
      </c>
      <c r="K20" s="5"/>
      <c r="L20" s="6">
        <f t="shared" si="3"/>
        <v>5620.075000000001</v>
      </c>
      <c r="M20" s="6">
        <f t="shared" si="4"/>
        <v>5620.075000000001</v>
      </c>
    </row>
    <row r="21" spans="1:13" s="8" customFormat="1" ht="15">
      <c r="A21" s="10"/>
      <c r="B21" s="10"/>
      <c r="D21" s="10"/>
      <c r="E21" s="11"/>
      <c r="G21" s="5"/>
      <c r="H21" s="11"/>
      <c r="I21" s="10"/>
      <c r="J21" s="11"/>
      <c r="K21" s="10"/>
      <c r="L21" s="11"/>
      <c r="M21" s="11"/>
    </row>
    <row r="22" spans="1:13" s="2" customFormat="1" ht="45">
      <c r="A22" s="5"/>
      <c r="B22" s="5">
        <v>1</v>
      </c>
      <c r="C22" s="2" t="s">
        <v>333</v>
      </c>
      <c r="D22" s="5">
        <v>45</v>
      </c>
      <c r="E22" s="6">
        <f t="shared" si="0"/>
        <v>13.5</v>
      </c>
      <c r="F22" s="2">
        <v>711</v>
      </c>
      <c r="G22" s="5">
        <v>0.55</v>
      </c>
      <c r="H22" s="6">
        <f t="shared" si="1"/>
        <v>391.05</v>
      </c>
      <c r="I22" s="5">
        <v>0.25</v>
      </c>
      <c r="J22" s="6">
        <f t="shared" si="2"/>
        <v>97.7625</v>
      </c>
      <c r="K22" s="5"/>
      <c r="L22" s="6">
        <f t="shared" si="3"/>
        <v>502.3125</v>
      </c>
      <c r="M22" s="6">
        <f t="shared" si="4"/>
        <v>502.3125</v>
      </c>
    </row>
    <row r="23" spans="1:13" s="2" customFormat="1" ht="45">
      <c r="A23" s="5"/>
      <c r="B23" s="5">
        <v>1</v>
      </c>
      <c r="C23" s="2" t="s">
        <v>365</v>
      </c>
      <c r="D23" s="5">
        <v>58</v>
      </c>
      <c r="E23" s="6">
        <f t="shared" si="0"/>
        <v>17.4</v>
      </c>
      <c r="F23" s="2">
        <v>853</v>
      </c>
      <c r="G23" s="5">
        <v>0.55</v>
      </c>
      <c r="H23" s="6">
        <f t="shared" si="1"/>
        <v>469.15000000000003</v>
      </c>
      <c r="I23" s="5">
        <v>0.25</v>
      </c>
      <c r="J23" s="6">
        <f t="shared" si="2"/>
        <v>117.28750000000001</v>
      </c>
      <c r="K23" s="5"/>
      <c r="L23" s="6">
        <f t="shared" si="3"/>
        <v>603.8375</v>
      </c>
      <c r="M23" s="6">
        <f t="shared" si="4"/>
        <v>603.8375</v>
      </c>
    </row>
    <row r="24" spans="1:13" s="2" customFormat="1" ht="45">
      <c r="A24" s="5"/>
      <c r="B24" s="5">
        <v>1</v>
      </c>
      <c r="C24" s="2" t="s">
        <v>366</v>
      </c>
      <c r="D24" s="5">
        <v>75</v>
      </c>
      <c r="E24" s="6">
        <f t="shared" si="0"/>
        <v>22.5</v>
      </c>
      <c r="F24" s="2">
        <v>1000</v>
      </c>
      <c r="G24" s="5">
        <v>0.55</v>
      </c>
      <c r="H24" s="6">
        <f t="shared" si="1"/>
        <v>550</v>
      </c>
      <c r="I24" s="5">
        <v>0.25</v>
      </c>
      <c r="J24" s="6">
        <f t="shared" si="2"/>
        <v>137.5</v>
      </c>
      <c r="K24" s="5"/>
      <c r="L24" s="6">
        <f t="shared" si="3"/>
        <v>710</v>
      </c>
      <c r="M24" s="6">
        <f t="shared" si="4"/>
        <v>710</v>
      </c>
    </row>
    <row r="25" spans="1:13" s="2" customFormat="1" ht="45">
      <c r="A25" s="5"/>
      <c r="B25" s="5">
        <v>1</v>
      </c>
      <c r="C25" s="2" t="s">
        <v>367</v>
      </c>
      <c r="D25" s="5">
        <v>91</v>
      </c>
      <c r="E25" s="6">
        <f t="shared" si="0"/>
        <v>27.3</v>
      </c>
      <c r="F25" s="2">
        <v>1192</v>
      </c>
      <c r="G25" s="5">
        <v>0.55</v>
      </c>
      <c r="H25" s="6">
        <f t="shared" si="1"/>
        <v>655.6</v>
      </c>
      <c r="I25" s="5">
        <v>0.25</v>
      </c>
      <c r="J25" s="6">
        <f t="shared" si="2"/>
        <v>163.9</v>
      </c>
      <c r="K25" s="5"/>
      <c r="L25" s="6">
        <f t="shared" si="3"/>
        <v>846.8</v>
      </c>
      <c r="M25" s="6">
        <f t="shared" si="4"/>
        <v>846.8</v>
      </c>
    </row>
    <row r="26" spans="1:13" s="2" customFormat="1" ht="45">
      <c r="A26" s="5"/>
      <c r="B26" s="5">
        <v>1</v>
      </c>
      <c r="C26" s="2" t="s">
        <v>368</v>
      </c>
      <c r="D26" s="5">
        <v>104</v>
      </c>
      <c r="E26" s="6">
        <f t="shared" si="0"/>
        <v>31.2</v>
      </c>
      <c r="F26" s="2">
        <v>1219</v>
      </c>
      <c r="G26" s="5">
        <v>0.55</v>
      </c>
      <c r="H26" s="6">
        <f t="shared" si="1"/>
        <v>670.45</v>
      </c>
      <c r="I26" s="5">
        <v>0.25</v>
      </c>
      <c r="J26" s="6">
        <f t="shared" si="2"/>
        <v>167.6125</v>
      </c>
      <c r="K26" s="5"/>
      <c r="L26" s="6">
        <f t="shared" si="3"/>
        <v>869.2625</v>
      </c>
      <c r="M26" s="6">
        <f t="shared" si="4"/>
        <v>869.2625</v>
      </c>
    </row>
    <row r="27" spans="1:13" s="2" customFormat="1" ht="45">
      <c r="A27" s="5"/>
      <c r="B27" s="5">
        <v>1</v>
      </c>
      <c r="C27" s="2" t="s">
        <v>369</v>
      </c>
      <c r="D27" s="5">
        <v>116</v>
      </c>
      <c r="E27" s="6">
        <f t="shared" si="0"/>
        <v>34.8</v>
      </c>
      <c r="F27" s="2">
        <v>1281</v>
      </c>
      <c r="G27" s="5">
        <v>0.55</v>
      </c>
      <c r="H27" s="6">
        <f t="shared" si="1"/>
        <v>704.5500000000001</v>
      </c>
      <c r="I27" s="5">
        <v>0.25</v>
      </c>
      <c r="J27" s="6">
        <f t="shared" si="2"/>
        <v>176.13750000000002</v>
      </c>
      <c r="K27" s="5"/>
      <c r="L27" s="6">
        <f t="shared" si="3"/>
        <v>915.4875000000001</v>
      </c>
      <c r="M27" s="6">
        <f t="shared" si="4"/>
        <v>915.4875000000001</v>
      </c>
    </row>
    <row r="28" spans="1:13" s="2" customFormat="1" ht="45">
      <c r="A28" s="5"/>
      <c r="B28" s="5">
        <v>1</v>
      </c>
      <c r="C28" s="2" t="s">
        <v>370</v>
      </c>
      <c r="D28" s="5">
        <v>141</v>
      </c>
      <c r="E28" s="6">
        <f t="shared" si="0"/>
        <v>42.3</v>
      </c>
      <c r="F28" s="2">
        <v>1512</v>
      </c>
      <c r="G28" s="5">
        <v>0.55</v>
      </c>
      <c r="H28" s="6">
        <f t="shared" si="1"/>
        <v>831.6</v>
      </c>
      <c r="I28" s="5">
        <v>0.25</v>
      </c>
      <c r="J28" s="6">
        <f t="shared" si="2"/>
        <v>207.9</v>
      </c>
      <c r="K28" s="5"/>
      <c r="L28" s="6">
        <f t="shared" si="3"/>
        <v>1081.8</v>
      </c>
      <c r="M28" s="6">
        <f t="shared" si="4"/>
        <v>1081.8</v>
      </c>
    </row>
    <row r="29" spans="1:13" s="2" customFormat="1" ht="45">
      <c r="A29" s="5"/>
      <c r="B29" s="5">
        <v>1</v>
      </c>
      <c r="C29" s="2" t="s">
        <v>112</v>
      </c>
      <c r="D29" s="5">
        <v>168</v>
      </c>
      <c r="E29" s="6">
        <f t="shared" si="0"/>
        <v>50.4</v>
      </c>
      <c r="F29" s="2">
        <v>1672</v>
      </c>
      <c r="G29" s="5">
        <v>0.55</v>
      </c>
      <c r="H29" s="6">
        <f t="shared" si="1"/>
        <v>919.6</v>
      </c>
      <c r="I29" s="5">
        <v>0.25</v>
      </c>
      <c r="J29" s="6">
        <f t="shared" si="2"/>
        <v>229.9</v>
      </c>
      <c r="K29" s="5"/>
      <c r="L29" s="6">
        <f t="shared" si="3"/>
        <v>1199.9</v>
      </c>
      <c r="M29" s="6">
        <f t="shared" si="4"/>
        <v>1199.9</v>
      </c>
    </row>
    <row r="30" spans="1:13" s="8" customFormat="1" ht="15">
      <c r="A30" s="10"/>
      <c r="B30" s="10"/>
      <c r="D30" s="10"/>
      <c r="E30" s="11"/>
      <c r="G30" s="5">
        <v>0.55</v>
      </c>
      <c r="H30" s="11"/>
      <c r="I30" s="10"/>
      <c r="J30" s="11"/>
      <c r="K30" s="10"/>
      <c r="L30" s="11"/>
      <c r="M30" s="11"/>
    </row>
    <row r="31" spans="1:13" s="2" customFormat="1" ht="60">
      <c r="A31" s="5"/>
      <c r="B31" s="5">
        <v>1</v>
      </c>
      <c r="C31" s="2" t="s">
        <v>334</v>
      </c>
      <c r="D31" s="5">
        <v>45</v>
      </c>
      <c r="E31" s="6">
        <f t="shared" si="0"/>
        <v>13.5</v>
      </c>
      <c r="F31" s="2">
        <v>743</v>
      </c>
      <c r="G31" s="5">
        <v>0.55</v>
      </c>
      <c r="H31" s="6">
        <f t="shared" si="1"/>
        <v>408.65000000000003</v>
      </c>
      <c r="I31" s="5">
        <v>0.25</v>
      </c>
      <c r="J31" s="6">
        <f t="shared" si="2"/>
        <v>102.16250000000001</v>
      </c>
      <c r="K31" s="5"/>
      <c r="L31" s="6">
        <f t="shared" si="3"/>
        <v>524.3125</v>
      </c>
      <c r="M31" s="6">
        <f t="shared" si="4"/>
        <v>524.3125</v>
      </c>
    </row>
    <row r="32" spans="1:13" s="2" customFormat="1" ht="60">
      <c r="A32" s="5"/>
      <c r="B32" s="5">
        <v>1</v>
      </c>
      <c r="C32" s="2" t="s">
        <v>449</v>
      </c>
      <c r="D32" s="5">
        <v>58</v>
      </c>
      <c r="E32" s="6">
        <f t="shared" si="0"/>
        <v>17.4</v>
      </c>
      <c r="F32" s="2">
        <v>874</v>
      </c>
      <c r="G32" s="5">
        <v>0.55</v>
      </c>
      <c r="H32" s="6">
        <f t="shared" si="1"/>
        <v>480.70000000000005</v>
      </c>
      <c r="I32" s="5">
        <v>0.25</v>
      </c>
      <c r="J32" s="6">
        <f t="shared" si="2"/>
        <v>120.17500000000001</v>
      </c>
      <c r="K32" s="5"/>
      <c r="L32" s="6">
        <f t="shared" si="3"/>
        <v>618.2750000000001</v>
      </c>
      <c r="M32" s="6">
        <f t="shared" si="4"/>
        <v>618.2750000000001</v>
      </c>
    </row>
    <row r="33" spans="1:13" s="2" customFormat="1" ht="60">
      <c r="A33" s="5"/>
      <c r="B33" s="5">
        <v>1</v>
      </c>
      <c r="C33" s="2" t="s">
        <v>125</v>
      </c>
      <c r="D33" s="5">
        <v>79</v>
      </c>
      <c r="E33" s="6">
        <f t="shared" si="0"/>
        <v>23.7</v>
      </c>
      <c r="F33" s="2">
        <v>1071</v>
      </c>
      <c r="G33" s="5">
        <v>0.55</v>
      </c>
      <c r="H33" s="6">
        <f t="shared" si="1"/>
        <v>589.0500000000001</v>
      </c>
      <c r="I33" s="5">
        <v>0.25</v>
      </c>
      <c r="J33" s="6">
        <f t="shared" si="2"/>
        <v>147.26250000000002</v>
      </c>
      <c r="K33" s="5"/>
      <c r="L33" s="6">
        <f t="shared" si="3"/>
        <v>760.0125000000002</v>
      </c>
      <c r="M33" s="6">
        <f t="shared" si="4"/>
        <v>760.0125000000002</v>
      </c>
    </row>
    <row r="34" spans="1:13" s="2" customFormat="1" ht="60">
      <c r="A34" s="5"/>
      <c r="B34" s="5">
        <v>1</v>
      </c>
      <c r="C34" s="2" t="s">
        <v>126</v>
      </c>
      <c r="D34" s="5">
        <v>91</v>
      </c>
      <c r="E34" s="6">
        <f t="shared" si="0"/>
        <v>27.3</v>
      </c>
      <c r="F34" s="2">
        <v>1229</v>
      </c>
      <c r="G34" s="5">
        <v>0.55</v>
      </c>
      <c r="H34" s="6">
        <f t="shared" si="1"/>
        <v>675.95</v>
      </c>
      <c r="I34" s="5">
        <v>0.25</v>
      </c>
      <c r="J34" s="6">
        <f t="shared" si="2"/>
        <v>168.9875</v>
      </c>
      <c r="K34" s="5"/>
      <c r="L34" s="6">
        <f t="shared" si="3"/>
        <v>872.2375</v>
      </c>
      <c r="M34" s="6">
        <f t="shared" si="4"/>
        <v>872.2375</v>
      </c>
    </row>
    <row r="35" spans="1:13" s="2" customFormat="1" ht="60">
      <c r="A35" s="5"/>
      <c r="B35" s="5">
        <v>1</v>
      </c>
      <c r="C35" s="2" t="s">
        <v>127</v>
      </c>
      <c r="D35" s="5">
        <v>104</v>
      </c>
      <c r="E35" s="6">
        <f t="shared" si="0"/>
        <v>31.2</v>
      </c>
      <c r="F35" s="2">
        <v>1344</v>
      </c>
      <c r="G35" s="5">
        <v>0.55</v>
      </c>
      <c r="H35" s="6">
        <f t="shared" si="1"/>
        <v>739.2</v>
      </c>
      <c r="I35" s="5">
        <v>0.25</v>
      </c>
      <c r="J35" s="6">
        <f t="shared" si="2"/>
        <v>184.8</v>
      </c>
      <c r="K35" s="5"/>
      <c r="L35" s="6">
        <f t="shared" si="3"/>
        <v>955.2</v>
      </c>
      <c r="M35" s="6">
        <f t="shared" si="4"/>
        <v>955.2</v>
      </c>
    </row>
    <row r="36" spans="1:13" s="2" customFormat="1" ht="60">
      <c r="A36" s="5"/>
      <c r="B36" s="5">
        <v>1</v>
      </c>
      <c r="C36" s="2" t="s">
        <v>128</v>
      </c>
      <c r="D36" s="5">
        <v>116</v>
      </c>
      <c r="E36" s="6">
        <f t="shared" si="0"/>
        <v>34.8</v>
      </c>
      <c r="F36" s="2">
        <v>1510</v>
      </c>
      <c r="G36" s="5">
        <v>0.55</v>
      </c>
      <c r="H36" s="6">
        <f t="shared" si="1"/>
        <v>830.5000000000001</v>
      </c>
      <c r="I36" s="5">
        <v>0.25</v>
      </c>
      <c r="J36" s="6">
        <f t="shared" si="2"/>
        <v>207.62500000000003</v>
      </c>
      <c r="K36" s="5"/>
      <c r="L36" s="6">
        <f t="shared" si="3"/>
        <v>1072.9250000000002</v>
      </c>
      <c r="M36" s="6">
        <f t="shared" si="4"/>
        <v>1072.9250000000002</v>
      </c>
    </row>
    <row r="37" spans="1:13" s="2" customFormat="1" ht="60">
      <c r="A37" s="5"/>
      <c r="B37" s="5">
        <v>1</v>
      </c>
      <c r="C37" s="2" t="s">
        <v>200</v>
      </c>
      <c r="D37" s="5">
        <v>141</v>
      </c>
      <c r="E37" s="6">
        <f t="shared" si="0"/>
        <v>42.3</v>
      </c>
      <c r="F37" s="2">
        <v>1579</v>
      </c>
      <c r="G37" s="5">
        <v>0.55</v>
      </c>
      <c r="H37" s="6">
        <f t="shared" si="1"/>
        <v>868.45</v>
      </c>
      <c r="I37" s="5">
        <v>0.25</v>
      </c>
      <c r="J37" s="6">
        <f t="shared" si="2"/>
        <v>217.1125</v>
      </c>
      <c r="K37" s="5"/>
      <c r="L37" s="6">
        <f t="shared" si="3"/>
        <v>1127.8625</v>
      </c>
      <c r="M37" s="6">
        <f t="shared" si="4"/>
        <v>1127.8625</v>
      </c>
    </row>
    <row r="38" spans="1:13" s="2" customFormat="1" ht="60">
      <c r="A38" s="5"/>
      <c r="B38" s="5">
        <v>1</v>
      </c>
      <c r="C38" s="2" t="s">
        <v>496</v>
      </c>
      <c r="D38" s="5">
        <v>168</v>
      </c>
      <c r="E38" s="6">
        <f t="shared" si="0"/>
        <v>50.4</v>
      </c>
      <c r="F38" s="2">
        <v>1964</v>
      </c>
      <c r="G38" s="5">
        <v>0.55</v>
      </c>
      <c r="H38" s="6">
        <f t="shared" si="1"/>
        <v>1080.2</v>
      </c>
      <c r="I38" s="5">
        <v>0.25</v>
      </c>
      <c r="J38" s="6">
        <f t="shared" si="2"/>
        <v>270.05</v>
      </c>
      <c r="K38" s="5"/>
      <c r="L38" s="6">
        <f t="shared" si="3"/>
        <v>1400.65</v>
      </c>
      <c r="M38" s="6">
        <f t="shared" si="4"/>
        <v>1400.65</v>
      </c>
    </row>
    <row r="39" spans="1:13" s="2" customFormat="1" ht="60">
      <c r="A39" s="5"/>
      <c r="B39" s="5">
        <v>1</v>
      </c>
      <c r="C39" s="2" t="s">
        <v>196</v>
      </c>
      <c r="D39" s="5">
        <v>200</v>
      </c>
      <c r="E39" s="6">
        <f t="shared" si="0"/>
        <v>60</v>
      </c>
      <c r="F39" s="2">
        <v>2117</v>
      </c>
      <c r="G39" s="5">
        <v>0.55</v>
      </c>
      <c r="H39" s="6">
        <f t="shared" si="1"/>
        <v>1164.3500000000001</v>
      </c>
      <c r="I39" s="5">
        <v>0.25</v>
      </c>
      <c r="J39" s="6">
        <f t="shared" si="2"/>
        <v>291.08750000000003</v>
      </c>
      <c r="K39" s="5"/>
      <c r="L39" s="6">
        <f t="shared" si="3"/>
        <v>1515.4375000000002</v>
      </c>
      <c r="M39" s="6">
        <f t="shared" si="4"/>
        <v>1515.4375000000002</v>
      </c>
    </row>
    <row r="40" spans="1:13" s="2" customFormat="1" ht="60">
      <c r="A40" s="5"/>
      <c r="B40" s="5">
        <v>1</v>
      </c>
      <c r="C40" s="2" t="s">
        <v>197</v>
      </c>
      <c r="D40" s="5">
        <v>226</v>
      </c>
      <c r="E40" s="6">
        <f t="shared" si="0"/>
        <v>67.8</v>
      </c>
      <c r="F40" s="2">
        <v>2163</v>
      </c>
      <c r="G40" s="5">
        <v>0.55</v>
      </c>
      <c r="H40" s="6">
        <f t="shared" si="1"/>
        <v>1189.65</v>
      </c>
      <c r="I40" s="5">
        <v>0.25</v>
      </c>
      <c r="J40" s="6">
        <f t="shared" si="2"/>
        <v>297.4125</v>
      </c>
      <c r="K40" s="5"/>
      <c r="L40" s="6">
        <f t="shared" si="3"/>
        <v>1554.8625000000002</v>
      </c>
      <c r="M40" s="6">
        <f t="shared" si="4"/>
        <v>1554.8625000000002</v>
      </c>
    </row>
    <row r="41" spans="1:13" s="2" customFormat="1" ht="60">
      <c r="A41" s="5"/>
      <c r="B41" s="5">
        <v>1</v>
      </c>
      <c r="C41" s="2" t="s">
        <v>87</v>
      </c>
      <c r="D41" s="5">
        <v>255</v>
      </c>
      <c r="E41" s="6">
        <f t="shared" si="0"/>
        <v>76.5</v>
      </c>
      <c r="F41" s="2">
        <v>2315</v>
      </c>
      <c r="G41" s="5">
        <v>0.55</v>
      </c>
      <c r="H41" s="6">
        <f t="shared" si="1"/>
        <v>1273.25</v>
      </c>
      <c r="I41" s="5">
        <v>0.25</v>
      </c>
      <c r="J41" s="6">
        <f t="shared" si="2"/>
        <v>318.3125</v>
      </c>
      <c r="K41" s="5"/>
      <c r="L41" s="6">
        <f t="shared" si="3"/>
        <v>1668.0625</v>
      </c>
      <c r="M41" s="6">
        <f t="shared" si="4"/>
        <v>1668.0625</v>
      </c>
    </row>
    <row r="42" spans="1:13" s="2" customFormat="1" ht="15">
      <c r="A42" s="5"/>
      <c r="B42" s="5"/>
      <c r="D42" s="5"/>
      <c r="E42" s="6"/>
      <c r="G42" s="5"/>
      <c r="H42" s="6"/>
      <c r="I42" s="5"/>
      <c r="J42" s="6"/>
      <c r="K42" s="5"/>
      <c r="L42" s="6"/>
      <c r="M42" s="6"/>
    </row>
    <row r="43" spans="1:13" s="2" customFormat="1" ht="15.75">
      <c r="A43" s="5"/>
      <c r="B43" s="5"/>
      <c r="C43" s="7" t="s">
        <v>431</v>
      </c>
      <c r="D43" s="5"/>
      <c r="E43" s="6"/>
      <c r="G43" s="5"/>
      <c r="H43" s="6"/>
      <c r="I43" s="5"/>
      <c r="J43" s="6"/>
      <c r="K43" s="5"/>
      <c r="L43" s="6"/>
      <c r="M43" s="6"/>
    </row>
    <row r="44" spans="1:13" s="2" customFormat="1" ht="45">
      <c r="A44" s="5"/>
      <c r="B44" s="5">
        <v>1</v>
      </c>
      <c r="C44" s="2" t="s">
        <v>41</v>
      </c>
      <c r="D44" s="5">
        <v>345</v>
      </c>
      <c r="E44" s="6">
        <f aca="true" t="shared" si="5" ref="E44:E50">B44*(D44*0.3)</f>
        <v>103.5</v>
      </c>
      <c r="F44" s="2">
        <v>3740</v>
      </c>
      <c r="G44" s="5">
        <v>0.55</v>
      </c>
      <c r="H44" s="6">
        <f aca="true" t="shared" si="6" ref="H44:H50">B44*(F44*G44)</f>
        <v>2057</v>
      </c>
      <c r="I44" s="5">
        <v>0.25</v>
      </c>
      <c r="J44" s="6">
        <f aca="true" t="shared" si="7" ref="J44:J50">(H44*I44)</f>
        <v>514.25</v>
      </c>
      <c r="K44" s="5"/>
      <c r="L44" s="6">
        <f aca="true" t="shared" si="8" ref="L44:L50">(B44*K44+E44+H44+J44)/B44</f>
        <v>2674.75</v>
      </c>
      <c r="M44" s="6">
        <f aca="true" t="shared" si="9" ref="M44:M50">L44*B44</f>
        <v>2674.75</v>
      </c>
    </row>
    <row r="45" spans="1:13" s="2" customFormat="1" ht="45">
      <c r="A45" s="5"/>
      <c r="B45" s="5">
        <v>1</v>
      </c>
      <c r="C45" s="2" t="s">
        <v>430</v>
      </c>
      <c r="D45" s="5">
        <v>535</v>
      </c>
      <c r="E45" s="6">
        <f t="shared" si="5"/>
        <v>160.5</v>
      </c>
      <c r="F45" s="2">
        <v>4749</v>
      </c>
      <c r="G45" s="5">
        <v>0.55</v>
      </c>
      <c r="H45" s="6">
        <f t="shared" si="6"/>
        <v>2611.9500000000003</v>
      </c>
      <c r="I45" s="5">
        <v>0.25</v>
      </c>
      <c r="J45" s="6">
        <f t="shared" si="7"/>
        <v>652.9875000000001</v>
      </c>
      <c r="K45" s="5"/>
      <c r="L45" s="6">
        <f t="shared" si="8"/>
        <v>3425.4375000000005</v>
      </c>
      <c r="M45" s="6">
        <f t="shared" si="9"/>
        <v>3425.4375000000005</v>
      </c>
    </row>
    <row r="46" spans="1:13" s="2" customFormat="1" ht="45">
      <c r="A46" s="5"/>
      <c r="B46" s="5">
        <v>1</v>
      </c>
      <c r="C46" s="2" t="s">
        <v>42</v>
      </c>
      <c r="D46" s="5">
        <v>710</v>
      </c>
      <c r="E46" s="6">
        <f t="shared" si="5"/>
        <v>213</v>
      </c>
      <c r="F46" s="2">
        <v>5579</v>
      </c>
      <c r="G46" s="5">
        <v>0.55</v>
      </c>
      <c r="H46" s="6">
        <f t="shared" si="6"/>
        <v>3068.4500000000003</v>
      </c>
      <c r="I46" s="5">
        <v>0.25</v>
      </c>
      <c r="J46" s="6">
        <f t="shared" si="7"/>
        <v>767.1125000000001</v>
      </c>
      <c r="K46" s="5"/>
      <c r="L46" s="6">
        <f t="shared" si="8"/>
        <v>4048.5625000000005</v>
      </c>
      <c r="M46" s="6">
        <f t="shared" si="9"/>
        <v>4048.5625000000005</v>
      </c>
    </row>
    <row r="47" spans="1:13" s="2" customFormat="1" ht="45">
      <c r="A47" s="5"/>
      <c r="B47" s="5">
        <v>1</v>
      </c>
      <c r="C47" s="2" t="s">
        <v>43</v>
      </c>
      <c r="D47" s="5">
        <v>840</v>
      </c>
      <c r="E47" s="6">
        <f t="shared" si="5"/>
        <v>252</v>
      </c>
      <c r="F47" s="2">
        <v>6252</v>
      </c>
      <c r="G47" s="5">
        <v>0.55</v>
      </c>
      <c r="H47" s="6">
        <f t="shared" si="6"/>
        <v>3438.6000000000004</v>
      </c>
      <c r="I47" s="5">
        <v>0.25</v>
      </c>
      <c r="J47" s="6">
        <f t="shared" si="7"/>
        <v>859.6500000000001</v>
      </c>
      <c r="K47" s="5"/>
      <c r="L47" s="6">
        <f t="shared" si="8"/>
        <v>4550.25</v>
      </c>
      <c r="M47" s="6">
        <f t="shared" si="9"/>
        <v>4550.25</v>
      </c>
    </row>
    <row r="48" spans="1:13" s="2" customFormat="1" ht="45">
      <c r="A48" s="5"/>
      <c r="B48" s="5">
        <v>1</v>
      </c>
      <c r="C48" s="2" t="s">
        <v>44</v>
      </c>
      <c r="D48" s="5">
        <v>1515</v>
      </c>
      <c r="E48" s="6">
        <f t="shared" si="5"/>
        <v>454.5</v>
      </c>
      <c r="F48" s="2">
        <v>8954</v>
      </c>
      <c r="G48" s="5">
        <v>0.55</v>
      </c>
      <c r="H48" s="6">
        <f t="shared" si="6"/>
        <v>4924.700000000001</v>
      </c>
      <c r="I48" s="5">
        <v>0.25</v>
      </c>
      <c r="J48" s="6">
        <f t="shared" si="7"/>
        <v>1231.1750000000002</v>
      </c>
      <c r="K48" s="5"/>
      <c r="L48" s="6">
        <f t="shared" si="8"/>
        <v>6610.375000000001</v>
      </c>
      <c r="M48" s="6">
        <f t="shared" si="9"/>
        <v>6610.375000000001</v>
      </c>
    </row>
    <row r="49" spans="1:13" s="2" customFormat="1" ht="76.5">
      <c r="A49" s="5"/>
      <c r="B49" s="5">
        <v>1</v>
      </c>
      <c r="C49" s="2" t="s">
        <v>447</v>
      </c>
      <c r="D49" s="5">
        <v>1950</v>
      </c>
      <c r="E49" s="6">
        <f t="shared" si="5"/>
        <v>585</v>
      </c>
      <c r="F49" s="17" t="s">
        <v>347</v>
      </c>
      <c r="G49" s="5">
        <v>0.55</v>
      </c>
      <c r="H49" s="6" t="e">
        <f t="shared" si="6"/>
        <v>#VALUE!</v>
      </c>
      <c r="I49" s="5">
        <v>0.25</v>
      </c>
      <c r="J49" s="6" t="e">
        <f t="shared" si="7"/>
        <v>#VALUE!</v>
      </c>
      <c r="K49" s="5"/>
      <c r="L49" s="6" t="e">
        <f t="shared" si="8"/>
        <v>#VALUE!</v>
      </c>
      <c r="M49" s="6" t="e">
        <f t="shared" si="9"/>
        <v>#VALUE!</v>
      </c>
    </row>
    <row r="50" spans="1:13" s="2" customFormat="1" ht="76.5">
      <c r="A50" s="5"/>
      <c r="B50" s="5">
        <v>1</v>
      </c>
      <c r="C50" s="2" t="s">
        <v>448</v>
      </c>
      <c r="D50" s="5">
        <v>2450</v>
      </c>
      <c r="E50" s="6">
        <f t="shared" si="5"/>
        <v>735</v>
      </c>
      <c r="F50" s="17" t="s">
        <v>347</v>
      </c>
      <c r="G50" s="5">
        <v>0.55</v>
      </c>
      <c r="H50" s="6" t="e">
        <f t="shared" si="6"/>
        <v>#VALUE!</v>
      </c>
      <c r="I50" s="5">
        <v>0.25</v>
      </c>
      <c r="J50" s="6" t="e">
        <f t="shared" si="7"/>
        <v>#VALUE!</v>
      </c>
      <c r="K50" s="5"/>
      <c r="L50" s="6" t="e">
        <f t="shared" si="8"/>
        <v>#VALUE!</v>
      </c>
      <c r="M50" s="6" t="e">
        <f t="shared" si="9"/>
        <v>#VALUE!</v>
      </c>
    </row>
    <row r="51" spans="1:13" s="2" customFormat="1" ht="15">
      <c r="A51" s="5"/>
      <c r="B51" s="5"/>
      <c r="D51" s="5"/>
      <c r="E51" s="6">
        <f aca="true" t="shared" si="10" ref="E51:E101">B51*(D51*0.3)</f>
        <v>0</v>
      </c>
      <c r="G51" s="5"/>
      <c r="H51" s="6">
        <f aca="true" t="shared" si="11" ref="H51:H61">B51*(F51*G51)</f>
        <v>0</v>
      </c>
      <c r="I51" s="5"/>
      <c r="J51" s="6">
        <f aca="true" t="shared" si="12" ref="J51:J61">(H51*I51)</f>
        <v>0</v>
      </c>
      <c r="K51" s="5"/>
      <c r="L51" s="6" t="e">
        <f aca="true" t="shared" si="13" ref="L51:L61">(B51*K51+E51+H51+J51)/B51</f>
        <v>#DIV/0!</v>
      </c>
      <c r="M51" s="6" t="e">
        <f aca="true" t="shared" si="14" ref="M51:M61">L51*B51</f>
        <v>#DIV/0!</v>
      </c>
    </row>
    <row r="52" spans="1:13" s="2" customFormat="1" ht="15">
      <c r="A52" s="5"/>
      <c r="B52" s="5"/>
      <c r="D52" s="5"/>
      <c r="E52" s="6">
        <f t="shared" si="10"/>
        <v>0</v>
      </c>
      <c r="G52" s="5"/>
      <c r="H52" s="6">
        <f t="shared" si="11"/>
        <v>0</v>
      </c>
      <c r="I52" s="5"/>
      <c r="J52" s="6">
        <f t="shared" si="12"/>
        <v>0</v>
      </c>
      <c r="K52" s="5"/>
      <c r="L52" s="6" t="e">
        <f t="shared" si="13"/>
        <v>#DIV/0!</v>
      </c>
      <c r="M52" s="6" t="e">
        <f t="shared" si="14"/>
        <v>#DIV/0!</v>
      </c>
    </row>
    <row r="53" spans="1:13" s="2" customFormat="1" ht="15">
      <c r="A53" s="5"/>
      <c r="B53" s="5"/>
      <c r="D53" s="5"/>
      <c r="E53" s="6">
        <f t="shared" si="10"/>
        <v>0</v>
      </c>
      <c r="G53" s="5"/>
      <c r="H53" s="6">
        <f t="shared" si="11"/>
        <v>0</v>
      </c>
      <c r="I53" s="5"/>
      <c r="J53" s="6">
        <f t="shared" si="12"/>
        <v>0</v>
      </c>
      <c r="K53" s="5"/>
      <c r="L53" s="6" t="e">
        <f t="shared" si="13"/>
        <v>#DIV/0!</v>
      </c>
      <c r="M53" s="6" t="e">
        <f t="shared" si="14"/>
        <v>#DIV/0!</v>
      </c>
    </row>
    <row r="54" spans="1:13" s="2" customFormat="1" ht="15">
      <c r="A54" s="5"/>
      <c r="B54" s="5"/>
      <c r="D54" s="5"/>
      <c r="E54" s="6">
        <f t="shared" si="10"/>
        <v>0</v>
      </c>
      <c r="G54" s="5"/>
      <c r="H54" s="6">
        <f t="shared" si="11"/>
        <v>0</v>
      </c>
      <c r="I54" s="5"/>
      <c r="J54" s="6">
        <f t="shared" si="12"/>
        <v>0</v>
      </c>
      <c r="K54" s="5"/>
      <c r="L54" s="6" t="e">
        <f t="shared" si="13"/>
        <v>#DIV/0!</v>
      </c>
      <c r="M54" s="6" t="e">
        <f t="shared" si="14"/>
        <v>#DIV/0!</v>
      </c>
    </row>
    <row r="55" spans="1:13" s="2" customFormat="1" ht="15">
      <c r="A55" s="5"/>
      <c r="B55" s="5"/>
      <c r="D55" s="5"/>
      <c r="E55" s="6">
        <f t="shared" si="10"/>
        <v>0</v>
      </c>
      <c r="G55" s="5"/>
      <c r="H55" s="6">
        <f t="shared" si="11"/>
        <v>0</v>
      </c>
      <c r="I55" s="5"/>
      <c r="J55" s="6">
        <f t="shared" si="12"/>
        <v>0</v>
      </c>
      <c r="K55" s="5"/>
      <c r="L55" s="6" t="e">
        <f t="shared" si="13"/>
        <v>#DIV/0!</v>
      </c>
      <c r="M55" s="6" t="e">
        <f t="shared" si="14"/>
        <v>#DIV/0!</v>
      </c>
    </row>
    <row r="56" spans="1:13" s="2" customFormat="1" ht="15">
      <c r="A56" s="5"/>
      <c r="B56" s="5"/>
      <c r="D56" s="5"/>
      <c r="E56" s="6">
        <f t="shared" si="10"/>
        <v>0</v>
      </c>
      <c r="G56" s="5"/>
      <c r="H56" s="6">
        <f t="shared" si="11"/>
        <v>0</v>
      </c>
      <c r="I56" s="5"/>
      <c r="J56" s="6">
        <f t="shared" si="12"/>
        <v>0</v>
      </c>
      <c r="K56" s="5"/>
      <c r="L56" s="6" t="e">
        <f t="shared" si="13"/>
        <v>#DIV/0!</v>
      </c>
      <c r="M56" s="6" t="e">
        <f t="shared" si="14"/>
        <v>#DIV/0!</v>
      </c>
    </row>
    <row r="57" spans="1:13" s="2" customFormat="1" ht="15">
      <c r="A57" s="5"/>
      <c r="B57" s="5"/>
      <c r="D57" s="5"/>
      <c r="E57" s="6">
        <f t="shared" si="10"/>
        <v>0</v>
      </c>
      <c r="G57" s="5"/>
      <c r="H57" s="6">
        <f t="shared" si="11"/>
        <v>0</v>
      </c>
      <c r="I57" s="5"/>
      <c r="J57" s="6">
        <f t="shared" si="12"/>
        <v>0</v>
      </c>
      <c r="K57" s="5"/>
      <c r="L57" s="6" t="e">
        <f t="shared" si="13"/>
        <v>#DIV/0!</v>
      </c>
      <c r="M57" s="6" t="e">
        <f t="shared" si="14"/>
        <v>#DIV/0!</v>
      </c>
    </row>
    <row r="58" spans="1:13" s="2" customFormat="1" ht="15">
      <c r="A58" s="5"/>
      <c r="B58" s="5"/>
      <c r="D58" s="5"/>
      <c r="E58" s="6">
        <f t="shared" si="10"/>
        <v>0</v>
      </c>
      <c r="G58" s="5"/>
      <c r="H58" s="6">
        <f t="shared" si="11"/>
        <v>0</v>
      </c>
      <c r="I58" s="5"/>
      <c r="J58" s="6">
        <f t="shared" si="12"/>
        <v>0</v>
      </c>
      <c r="K58" s="5"/>
      <c r="L58" s="6" t="e">
        <f t="shared" si="13"/>
        <v>#DIV/0!</v>
      </c>
      <c r="M58" s="6" t="e">
        <f t="shared" si="14"/>
        <v>#DIV/0!</v>
      </c>
    </row>
    <row r="59" spans="1:13" s="2" customFormat="1" ht="15">
      <c r="A59" s="5"/>
      <c r="B59" s="5"/>
      <c r="D59" s="5"/>
      <c r="E59" s="6">
        <f t="shared" si="10"/>
        <v>0</v>
      </c>
      <c r="G59" s="5"/>
      <c r="H59" s="6">
        <f t="shared" si="11"/>
        <v>0</v>
      </c>
      <c r="I59" s="5"/>
      <c r="J59" s="6">
        <f t="shared" si="12"/>
        <v>0</v>
      </c>
      <c r="K59" s="5"/>
      <c r="L59" s="6" t="e">
        <f t="shared" si="13"/>
        <v>#DIV/0!</v>
      </c>
      <c r="M59" s="6" t="e">
        <f t="shared" si="14"/>
        <v>#DIV/0!</v>
      </c>
    </row>
    <row r="60" spans="1:13" s="2" customFormat="1" ht="15">
      <c r="A60" s="5"/>
      <c r="B60" s="5"/>
      <c r="D60" s="5"/>
      <c r="E60" s="6">
        <f t="shared" si="10"/>
        <v>0</v>
      </c>
      <c r="G60" s="5"/>
      <c r="H60" s="6">
        <f t="shared" si="11"/>
        <v>0</v>
      </c>
      <c r="I60" s="5"/>
      <c r="J60" s="6">
        <f t="shared" si="12"/>
        <v>0</v>
      </c>
      <c r="K60" s="5"/>
      <c r="L60" s="6" t="e">
        <f t="shared" si="13"/>
        <v>#DIV/0!</v>
      </c>
      <c r="M60" s="6" t="e">
        <f t="shared" si="14"/>
        <v>#DIV/0!</v>
      </c>
    </row>
    <row r="61" spans="1:13" s="2" customFormat="1" ht="15">
      <c r="A61" s="5"/>
      <c r="B61" s="5"/>
      <c r="D61" s="5"/>
      <c r="E61" s="6">
        <f t="shared" si="10"/>
        <v>0</v>
      </c>
      <c r="G61" s="5"/>
      <c r="H61" s="6">
        <f t="shared" si="11"/>
        <v>0</v>
      </c>
      <c r="I61" s="5"/>
      <c r="J61" s="6">
        <f t="shared" si="12"/>
        <v>0</v>
      </c>
      <c r="K61" s="5"/>
      <c r="L61" s="6" t="e">
        <f t="shared" si="13"/>
        <v>#DIV/0!</v>
      </c>
      <c r="M61" s="6" t="e">
        <f t="shared" si="14"/>
        <v>#DIV/0!</v>
      </c>
    </row>
    <row r="62" spans="1:13" s="2" customFormat="1" ht="15">
      <c r="A62" s="5"/>
      <c r="B62" s="5"/>
      <c r="D62" s="5"/>
      <c r="E62" s="6">
        <f t="shared" si="10"/>
        <v>0</v>
      </c>
      <c r="G62" s="5"/>
      <c r="H62" s="6">
        <f aca="true" t="shared" si="15" ref="H62:H101">B62*(F62*G62)</f>
        <v>0</v>
      </c>
      <c r="I62" s="5"/>
      <c r="J62" s="6">
        <f aca="true" t="shared" si="16" ref="J62:J101">(H62*I62)</f>
        <v>0</v>
      </c>
      <c r="K62" s="5"/>
      <c r="L62" s="6" t="e">
        <f aca="true" t="shared" si="17" ref="L62:L101">(B62*K62+E62+H62+J62)/B62</f>
        <v>#DIV/0!</v>
      </c>
      <c r="M62" s="6" t="e">
        <f aca="true" t="shared" si="18" ref="M62:M101">L62*B62</f>
        <v>#DIV/0!</v>
      </c>
    </row>
    <row r="63" spans="1:13" s="2" customFormat="1" ht="15">
      <c r="A63" s="5"/>
      <c r="B63" s="5"/>
      <c r="D63" s="5"/>
      <c r="E63" s="6">
        <f t="shared" si="10"/>
        <v>0</v>
      </c>
      <c r="G63" s="5"/>
      <c r="H63" s="6">
        <f t="shared" si="15"/>
        <v>0</v>
      </c>
      <c r="I63" s="5"/>
      <c r="J63" s="6">
        <f t="shared" si="16"/>
        <v>0</v>
      </c>
      <c r="K63" s="5"/>
      <c r="L63" s="6" t="e">
        <f t="shared" si="17"/>
        <v>#DIV/0!</v>
      </c>
      <c r="M63" s="6" t="e">
        <f t="shared" si="18"/>
        <v>#DIV/0!</v>
      </c>
    </row>
    <row r="64" spans="1:13" s="2" customFormat="1" ht="15">
      <c r="A64" s="5"/>
      <c r="B64" s="5"/>
      <c r="D64" s="5"/>
      <c r="E64" s="6">
        <f t="shared" si="10"/>
        <v>0</v>
      </c>
      <c r="G64" s="5"/>
      <c r="H64" s="6">
        <f t="shared" si="15"/>
        <v>0</v>
      </c>
      <c r="I64" s="5"/>
      <c r="J64" s="6">
        <f t="shared" si="16"/>
        <v>0</v>
      </c>
      <c r="K64" s="5"/>
      <c r="L64" s="6" t="e">
        <f t="shared" si="17"/>
        <v>#DIV/0!</v>
      </c>
      <c r="M64" s="6" t="e">
        <f t="shared" si="18"/>
        <v>#DIV/0!</v>
      </c>
    </row>
    <row r="65" spans="1:13" s="2" customFormat="1" ht="15">
      <c r="A65" s="5"/>
      <c r="B65" s="5"/>
      <c r="D65" s="5"/>
      <c r="E65" s="6">
        <f t="shared" si="10"/>
        <v>0</v>
      </c>
      <c r="G65" s="5"/>
      <c r="H65" s="6">
        <f t="shared" si="15"/>
        <v>0</v>
      </c>
      <c r="I65" s="5"/>
      <c r="J65" s="6">
        <f t="shared" si="16"/>
        <v>0</v>
      </c>
      <c r="K65" s="5"/>
      <c r="L65" s="6" t="e">
        <f t="shared" si="17"/>
        <v>#DIV/0!</v>
      </c>
      <c r="M65" s="6" t="e">
        <f t="shared" si="18"/>
        <v>#DIV/0!</v>
      </c>
    </row>
    <row r="66" spans="1:13" s="2" customFormat="1" ht="15">
      <c r="A66" s="5"/>
      <c r="B66" s="5"/>
      <c r="D66" s="5"/>
      <c r="E66" s="6">
        <f t="shared" si="10"/>
        <v>0</v>
      </c>
      <c r="G66" s="5"/>
      <c r="H66" s="6">
        <f t="shared" si="15"/>
        <v>0</v>
      </c>
      <c r="I66" s="5"/>
      <c r="J66" s="6">
        <f t="shared" si="16"/>
        <v>0</v>
      </c>
      <c r="K66" s="5"/>
      <c r="L66" s="6" t="e">
        <f t="shared" si="17"/>
        <v>#DIV/0!</v>
      </c>
      <c r="M66" s="6" t="e">
        <f t="shared" si="18"/>
        <v>#DIV/0!</v>
      </c>
    </row>
    <row r="67" spans="1:13" s="2" customFormat="1" ht="15">
      <c r="A67" s="5"/>
      <c r="B67" s="5"/>
      <c r="D67" s="5"/>
      <c r="E67" s="6">
        <f t="shared" si="10"/>
        <v>0</v>
      </c>
      <c r="G67" s="5"/>
      <c r="H67" s="6">
        <f t="shared" si="15"/>
        <v>0</v>
      </c>
      <c r="I67" s="5"/>
      <c r="J67" s="6">
        <f t="shared" si="16"/>
        <v>0</v>
      </c>
      <c r="K67" s="5"/>
      <c r="L67" s="6" t="e">
        <f t="shared" si="17"/>
        <v>#DIV/0!</v>
      </c>
      <c r="M67" s="6" t="e">
        <f t="shared" si="18"/>
        <v>#DIV/0!</v>
      </c>
    </row>
    <row r="68" spans="1:13" s="2" customFormat="1" ht="15">
      <c r="A68" s="5"/>
      <c r="B68" s="5"/>
      <c r="D68" s="5"/>
      <c r="E68" s="6">
        <f t="shared" si="10"/>
        <v>0</v>
      </c>
      <c r="G68" s="5"/>
      <c r="H68" s="6">
        <f t="shared" si="15"/>
        <v>0</v>
      </c>
      <c r="I68" s="5"/>
      <c r="J68" s="6">
        <f t="shared" si="16"/>
        <v>0</v>
      </c>
      <c r="K68" s="5"/>
      <c r="L68" s="6" t="e">
        <f t="shared" si="17"/>
        <v>#DIV/0!</v>
      </c>
      <c r="M68" s="6" t="e">
        <f t="shared" si="18"/>
        <v>#DIV/0!</v>
      </c>
    </row>
    <row r="69" spans="1:13" s="2" customFormat="1" ht="15">
      <c r="A69" s="5"/>
      <c r="B69" s="5"/>
      <c r="D69" s="5"/>
      <c r="E69" s="6">
        <f t="shared" si="10"/>
        <v>0</v>
      </c>
      <c r="G69" s="5"/>
      <c r="H69" s="6">
        <f t="shared" si="15"/>
        <v>0</v>
      </c>
      <c r="I69" s="5"/>
      <c r="J69" s="6">
        <f t="shared" si="16"/>
        <v>0</v>
      </c>
      <c r="K69" s="5"/>
      <c r="L69" s="6" t="e">
        <f t="shared" si="17"/>
        <v>#DIV/0!</v>
      </c>
      <c r="M69" s="6" t="e">
        <f t="shared" si="18"/>
        <v>#DIV/0!</v>
      </c>
    </row>
    <row r="70" spans="1:13" s="2" customFormat="1" ht="15">
      <c r="A70" s="5"/>
      <c r="B70" s="5"/>
      <c r="D70" s="5"/>
      <c r="E70" s="6">
        <f t="shared" si="10"/>
        <v>0</v>
      </c>
      <c r="G70" s="5"/>
      <c r="H70" s="6">
        <f t="shared" si="15"/>
        <v>0</v>
      </c>
      <c r="I70" s="5"/>
      <c r="J70" s="6">
        <f t="shared" si="16"/>
        <v>0</v>
      </c>
      <c r="K70" s="5"/>
      <c r="L70" s="6" t="e">
        <f t="shared" si="17"/>
        <v>#DIV/0!</v>
      </c>
      <c r="M70" s="6" t="e">
        <f t="shared" si="18"/>
        <v>#DIV/0!</v>
      </c>
    </row>
    <row r="71" spans="1:13" s="2" customFormat="1" ht="15">
      <c r="A71" s="5"/>
      <c r="B71" s="5"/>
      <c r="D71" s="5"/>
      <c r="E71" s="6">
        <f t="shared" si="10"/>
        <v>0</v>
      </c>
      <c r="G71" s="5"/>
      <c r="H71" s="6">
        <f t="shared" si="15"/>
        <v>0</v>
      </c>
      <c r="I71" s="5"/>
      <c r="J71" s="6">
        <f t="shared" si="16"/>
        <v>0</v>
      </c>
      <c r="K71" s="5"/>
      <c r="L71" s="6" t="e">
        <f t="shared" si="17"/>
        <v>#DIV/0!</v>
      </c>
      <c r="M71" s="6" t="e">
        <f t="shared" si="18"/>
        <v>#DIV/0!</v>
      </c>
    </row>
    <row r="72" spans="1:13" s="2" customFormat="1" ht="15">
      <c r="A72" s="5"/>
      <c r="B72" s="5"/>
      <c r="D72" s="5"/>
      <c r="E72" s="6">
        <f t="shared" si="10"/>
        <v>0</v>
      </c>
      <c r="G72" s="5"/>
      <c r="H72" s="6">
        <f t="shared" si="15"/>
        <v>0</v>
      </c>
      <c r="I72" s="5"/>
      <c r="J72" s="6">
        <f t="shared" si="16"/>
        <v>0</v>
      </c>
      <c r="K72" s="5"/>
      <c r="L72" s="6" t="e">
        <f t="shared" si="17"/>
        <v>#DIV/0!</v>
      </c>
      <c r="M72" s="6" t="e">
        <f t="shared" si="18"/>
        <v>#DIV/0!</v>
      </c>
    </row>
    <row r="73" spans="1:13" s="2" customFormat="1" ht="15">
      <c r="A73" s="5"/>
      <c r="B73" s="5"/>
      <c r="D73" s="5"/>
      <c r="E73" s="6">
        <f t="shared" si="10"/>
        <v>0</v>
      </c>
      <c r="G73" s="5"/>
      <c r="H73" s="6">
        <f t="shared" si="15"/>
        <v>0</v>
      </c>
      <c r="I73" s="5"/>
      <c r="J73" s="6">
        <f t="shared" si="16"/>
        <v>0</v>
      </c>
      <c r="K73" s="5"/>
      <c r="L73" s="6" t="e">
        <f t="shared" si="17"/>
        <v>#DIV/0!</v>
      </c>
      <c r="M73" s="6" t="e">
        <f t="shared" si="18"/>
        <v>#DIV/0!</v>
      </c>
    </row>
    <row r="74" spans="1:13" s="2" customFormat="1" ht="15">
      <c r="A74" s="5"/>
      <c r="B74" s="5"/>
      <c r="D74" s="5"/>
      <c r="E74" s="6">
        <f t="shared" si="10"/>
        <v>0</v>
      </c>
      <c r="G74" s="5"/>
      <c r="H74" s="6">
        <f t="shared" si="15"/>
        <v>0</v>
      </c>
      <c r="I74" s="5"/>
      <c r="J74" s="6">
        <f t="shared" si="16"/>
        <v>0</v>
      </c>
      <c r="K74" s="5"/>
      <c r="L74" s="6" t="e">
        <f t="shared" si="17"/>
        <v>#DIV/0!</v>
      </c>
      <c r="M74" s="6" t="e">
        <f t="shared" si="18"/>
        <v>#DIV/0!</v>
      </c>
    </row>
    <row r="75" spans="1:13" s="2" customFormat="1" ht="15">
      <c r="A75" s="5"/>
      <c r="B75" s="5"/>
      <c r="D75" s="5"/>
      <c r="E75" s="6">
        <f t="shared" si="10"/>
        <v>0</v>
      </c>
      <c r="G75" s="5"/>
      <c r="H75" s="6">
        <f t="shared" si="15"/>
        <v>0</v>
      </c>
      <c r="I75" s="5"/>
      <c r="J75" s="6">
        <f t="shared" si="16"/>
        <v>0</v>
      </c>
      <c r="K75" s="5"/>
      <c r="L75" s="6" t="e">
        <f t="shared" si="17"/>
        <v>#DIV/0!</v>
      </c>
      <c r="M75" s="6" t="e">
        <f t="shared" si="18"/>
        <v>#DIV/0!</v>
      </c>
    </row>
    <row r="76" spans="1:13" s="2" customFormat="1" ht="15">
      <c r="A76" s="5"/>
      <c r="B76" s="5"/>
      <c r="D76" s="5"/>
      <c r="E76" s="6">
        <f t="shared" si="10"/>
        <v>0</v>
      </c>
      <c r="G76" s="5"/>
      <c r="H76" s="6">
        <f t="shared" si="15"/>
        <v>0</v>
      </c>
      <c r="I76" s="5"/>
      <c r="J76" s="6">
        <f t="shared" si="16"/>
        <v>0</v>
      </c>
      <c r="K76" s="5"/>
      <c r="L76" s="6" t="e">
        <f t="shared" si="17"/>
        <v>#DIV/0!</v>
      </c>
      <c r="M76" s="6" t="e">
        <f t="shared" si="18"/>
        <v>#DIV/0!</v>
      </c>
    </row>
    <row r="77" spans="1:13" s="2" customFormat="1" ht="15">
      <c r="A77" s="5"/>
      <c r="B77" s="5"/>
      <c r="D77" s="5"/>
      <c r="E77" s="6">
        <f t="shared" si="10"/>
        <v>0</v>
      </c>
      <c r="G77" s="5"/>
      <c r="H77" s="6">
        <f t="shared" si="15"/>
        <v>0</v>
      </c>
      <c r="I77" s="5"/>
      <c r="J77" s="6">
        <f t="shared" si="16"/>
        <v>0</v>
      </c>
      <c r="K77" s="5"/>
      <c r="L77" s="6" t="e">
        <f t="shared" si="17"/>
        <v>#DIV/0!</v>
      </c>
      <c r="M77" s="6" t="e">
        <f t="shared" si="18"/>
        <v>#DIV/0!</v>
      </c>
    </row>
    <row r="78" spans="1:13" s="2" customFormat="1" ht="15">
      <c r="A78" s="5"/>
      <c r="B78" s="5"/>
      <c r="D78" s="5"/>
      <c r="E78" s="6">
        <f t="shared" si="10"/>
        <v>0</v>
      </c>
      <c r="G78" s="5"/>
      <c r="H78" s="6">
        <f t="shared" si="15"/>
        <v>0</v>
      </c>
      <c r="I78" s="5"/>
      <c r="J78" s="6">
        <f t="shared" si="16"/>
        <v>0</v>
      </c>
      <c r="K78" s="5"/>
      <c r="L78" s="6" t="e">
        <f t="shared" si="17"/>
        <v>#DIV/0!</v>
      </c>
      <c r="M78" s="6" t="e">
        <f t="shared" si="18"/>
        <v>#DIV/0!</v>
      </c>
    </row>
    <row r="79" spans="1:13" s="2" customFormat="1" ht="15">
      <c r="A79" s="5"/>
      <c r="B79" s="5"/>
      <c r="D79" s="5"/>
      <c r="E79" s="6">
        <f t="shared" si="10"/>
        <v>0</v>
      </c>
      <c r="G79" s="5"/>
      <c r="H79" s="6">
        <f t="shared" si="15"/>
        <v>0</v>
      </c>
      <c r="I79" s="5"/>
      <c r="J79" s="6">
        <f t="shared" si="16"/>
        <v>0</v>
      </c>
      <c r="K79" s="5"/>
      <c r="L79" s="6" t="e">
        <f t="shared" si="17"/>
        <v>#DIV/0!</v>
      </c>
      <c r="M79" s="6" t="e">
        <f t="shared" si="18"/>
        <v>#DIV/0!</v>
      </c>
    </row>
    <row r="80" spans="1:13" s="2" customFormat="1" ht="15">
      <c r="A80" s="5"/>
      <c r="B80" s="5"/>
      <c r="D80" s="5"/>
      <c r="E80" s="6">
        <f t="shared" si="10"/>
        <v>0</v>
      </c>
      <c r="G80" s="5"/>
      <c r="H80" s="6">
        <f t="shared" si="15"/>
        <v>0</v>
      </c>
      <c r="I80" s="5"/>
      <c r="J80" s="6">
        <f t="shared" si="16"/>
        <v>0</v>
      </c>
      <c r="K80" s="5"/>
      <c r="L80" s="6" t="e">
        <f t="shared" si="17"/>
        <v>#DIV/0!</v>
      </c>
      <c r="M80" s="6" t="e">
        <f t="shared" si="18"/>
        <v>#DIV/0!</v>
      </c>
    </row>
    <row r="81" spans="1:13" s="2" customFormat="1" ht="15">
      <c r="A81" s="5"/>
      <c r="B81" s="5"/>
      <c r="D81" s="5"/>
      <c r="E81" s="6">
        <f t="shared" si="10"/>
        <v>0</v>
      </c>
      <c r="G81" s="5"/>
      <c r="H81" s="6">
        <f t="shared" si="15"/>
        <v>0</v>
      </c>
      <c r="I81" s="5"/>
      <c r="J81" s="6">
        <f t="shared" si="16"/>
        <v>0</v>
      </c>
      <c r="K81" s="5"/>
      <c r="L81" s="6" t="e">
        <f t="shared" si="17"/>
        <v>#DIV/0!</v>
      </c>
      <c r="M81" s="6" t="e">
        <f t="shared" si="18"/>
        <v>#DIV/0!</v>
      </c>
    </row>
    <row r="82" spans="1:13" s="2" customFormat="1" ht="15">
      <c r="A82" s="5"/>
      <c r="B82" s="5"/>
      <c r="D82" s="5"/>
      <c r="E82" s="6">
        <f t="shared" si="10"/>
        <v>0</v>
      </c>
      <c r="G82" s="5"/>
      <c r="H82" s="6">
        <f t="shared" si="15"/>
        <v>0</v>
      </c>
      <c r="I82" s="5"/>
      <c r="J82" s="6">
        <f t="shared" si="16"/>
        <v>0</v>
      </c>
      <c r="K82" s="5"/>
      <c r="L82" s="6" t="e">
        <f t="shared" si="17"/>
        <v>#DIV/0!</v>
      </c>
      <c r="M82" s="6" t="e">
        <f t="shared" si="18"/>
        <v>#DIV/0!</v>
      </c>
    </row>
    <row r="83" spans="1:13" s="2" customFormat="1" ht="15">
      <c r="A83" s="5"/>
      <c r="B83" s="5"/>
      <c r="D83" s="5"/>
      <c r="E83" s="6">
        <f t="shared" si="10"/>
        <v>0</v>
      </c>
      <c r="G83" s="5"/>
      <c r="H83" s="6">
        <f t="shared" si="15"/>
        <v>0</v>
      </c>
      <c r="I83" s="5"/>
      <c r="J83" s="6">
        <f t="shared" si="16"/>
        <v>0</v>
      </c>
      <c r="K83" s="5"/>
      <c r="L83" s="6" t="e">
        <f t="shared" si="17"/>
        <v>#DIV/0!</v>
      </c>
      <c r="M83" s="6" t="e">
        <f t="shared" si="18"/>
        <v>#DIV/0!</v>
      </c>
    </row>
    <row r="84" spans="1:13" s="2" customFormat="1" ht="15">
      <c r="A84" s="5"/>
      <c r="B84" s="5"/>
      <c r="D84" s="5"/>
      <c r="E84" s="6">
        <f t="shared" si="10"/>
        <v>0</v>
      </c>
      <c r="G84" s="5"/>
      <c r="H84" s="6">
        <f t="shared" si="15"/>
        <v>0</v>
      </c>
      <c r="I84" s="5"/>
      <c r="J84" s="6">
        <f t="shared" si="16"/>
        <v>0</v>
      </c>
      <c r="K84" s="5"/>
      <c r="L84" s="6" t="e">
        <f t="shared" si="17"/>
        <v>#DIV/0!</v>
      </c>
      <c r="M84" s="6" t="e">
        <f t="shared" si="18"/>
        <v>#DIV/0!</v>
      </c>
    </row>
    <row r="85" spans="1:13" s="2" customFormat="1" ht="15">
      <c r="A85" s="5"/>
      <c r="B85" s="5"/>
      <c r="D85" s="5"/>
      <c r="E85" s="6">
        <f t="shared" si="10"/>
        <v>0</v>
      </c>
      <c r="G85" s="5"/>
      <c r="H85" s="6">
        <f t="shared" si="15"/>
        <v>0</v>
      </c>
      <c r="I85" s="5"/>
      <c r="J85" s="6">
        <f t="shared" si="16"/>
        <v>0</v>
      </c>
      <c r="K85" s="5"/>
      <c r="L85" s="6" t="e">
        <f t="shared" si="17"/>
        <v>#DIV/0!</v>
      </c>
      <c r="M85" s="6" t="e">
        <f t="shared" si="18"/>
        <v>#DIV/0!</v>
      </c>
    </row>
    <row r="86" spans="1:13" s="2" customFormat="1" ht="15">
      <c r="A86" s="5"/>
      <c r="B86" s="5"/>
      <c r="D86" s="5"/>
      <c r="E86" s="6">
        <f t="shared" si="10"/>
        <v>0</v>
      </c>
      <c r="G86" s="5"/>
      <c r="H86" s="6">
        <f t="shared" si="15"/>
        <v>0</v>
      </c>
      <c r="I86" s="5"/>
      <c r="J86" s="6">
        <f t="shared" si="16"/>
        <v>0</v>
      </c>
      <c r="K86" s="5"/>
      <c r="L86" s="6" t="e">
        <f t="shared" si="17"/>
        <v>#DIV/0!</v>
      </c>
      <c r="M86" s="6" t="e">
        <f t="shared" si="18"/>
        <v>#DIV/0!</v>
      </c>
    </row>
    <row r="87" spans="1:13" s="2" customFormat="1" ht="15">
      <c r="A87" s="5"/>
      <c r="B87" s="5"/>
      <c r="D87" s="5"/>
      <c r="E87" s="6">
        <f t="shared" si="10"/>
        <v>0</v>
      </c>
      <c r="G87" s="5"/>
      <c r="H87" s="6">
        <f t="shared" si="15"/>
        <v>0</v>
      </c>
      <c r="I87" s="5"/>
      <c r="J87" s="6">
        <f t="shared" si="16"/>
        <v>0</v>
      </c>
      <c r="K87" s="5"/>
      <c r="L87" s="6" t="e">
        <f t="shared" si="17"/>
        <v>#DIV/0!</v>
      </c>
      <c r="M87" s="6" t="e">
        <f t="shared" si="18"/>
        <v>#DIV/0!</v>
      </c>
    </row>
    <row r="88" spans="1:13" s="2" customFormat="1" ht="15">
      <c r="A88" s="5"/>
      <c r="B88" s="5"/>
      <c r="D88" s="5"/>
      <c r="E88" s="6">
        <f t="shared" si="10"/>
        <v>0</v>
      </c>
      <c r="G88" s="5"/>
      <c r="H88" s="6">
        <f t="shared" si="15"/>
        <v>0</v>
      </c>
      <c r="I88" s="5"/>
      <c r="J88" s="6">
        <f t="shared" si="16"/>
        <v>0</v>
      </c>
      <c r="K88" s="5"/>
      <c r="L88" s="6" t="e">
        <f t="shared" si="17"/>
        <v>#DIV/0!</v>
      </c>
      <c r="M88" s="6" t="e">
        <f t="shared" si="18"/>
        <v>#DIV/0!</v>
      </c>
    </row>
    <row r="89" spans="1:13" s="2" customFormat="1" ht="15">
      <c r="A89" s="5"/>
      <c r="B89" s="5"/>
      <c r="D89" s="5"/>
      <c r="E89" s="6">
        <f t="shared" si="10"/>
        <v>0</v>
      </c>
      <c r="G89" s="5"/>
      <c r="H89" s="6">
        <f t="shared" si="15"/>
        <v>0</v>
      </c>
      <c r="I89" s="5"/>
      <c r="J89" s="6">
        <f t="shared" si="16"/>
        <v>0</v>
      </c>
      <c r="K89" s="5"/>
      <c r="L89" s="6" t="e">
        <f t="shared" si="17"/>
        <v>#DIV/0!</v>
      </c>
      <c r="M89" s="6" t="e">
        <f t="shared" si="18"/>
        <v>#DIV/0!</v>
      </c>
    </row>
    <row r="90" spans="1:13" s="2" customFormat="1" ht="15">
      <c r="A90" s="5"/>
      <c r="B90" s="5"/>
      <c r="D90" s="5"/>
      <c r="E90" s="6">
        <f t="shared" si="10"/>
        <v>0</v>
      </c>
      <c r="G90" s="5"/>
      <c r="H90" s="6">
        <f t="shared" si="15"/>
        <v>0</v>
      </c>
      <c r="I90" s="5"/>
      <c r="J90" s="6">
        <f t="shared" si="16"/>
        <v>0</v>
      </c>
      <c r="K90" s="5"/>
      <c r="L90" s="6" t="e">
        <f t="shared" si="17"/>
        <v>#DIV/0!</v>
      </c>
      <c r="M90" s="6" t="e">
        <f t="shared" si="18"/>
        <v>#DIV/0!</v>
      </c>
    </row>
    <row r="91" spans="1:13" s="2" customFormat="1" ht="15">
      <c r="A91" s="5"/>
      <c r="B91" s="5"/>
      <c r="D91" s="5"/>
      <c r="E91" s="6">
        <f t="shared" si="10"/>
        <v>0</v>
      </c>
      <c r="G91" s="5"/>
      <c r="H91" s="6">
        <f t="shared" si="15"/>
        <v>0</v>
      </c>
      <c r="I91" s="5"/>
      <c r="J91" s="6">
        <f t="shared" si="16"/>
        <v>0</v>
      </c>
      <c r="K91" s="5"/>
      <c r="L91" s="6" t="e">
        <f t="shared" si="17"/>
        <v>#DIV/0!</v>
      </c>
      <c r="M91" s="6" t="e">
        <f t="shared" si="18"/>
        <v>#DIV/0!</v>
      </c>
    </row>
    <row r="92" spans="1:13" s="2" customFormat="1" ht="15">
      <c r="A92" s="5"/>
      <c r="B92" s="5"/>
      <c r="D92" s="5"/>
      <c r="E92" s="6">
        <f t="shared" si="10"/>
        <v>0</v>
      </c>
      <c r="G92" s="5"/>
      <c r="H92" s="6">
        <f t="shared" si="15"/>
        <v>0</v>
      </c>
      <c r="I92" s="5"/>
      <c r="J92" s="6">
        <f t="shared" si="16"/>
        <v>0</v>
      </c>
      <c r="K92" s="5"/>
      <c r="L92" s="6" t="e">
        <f t="shared" si="17"/>
        <v>#DIV/0!</v>
      </c>
      <c r="M92" s="6" t="e">
        <f t="shared" si="18"/>
        <v>#DIV/0!</v>
      </c>
    </row>
    <row r="93" spans="1:13" s="2" customFormat="1" ht="15">
      <c r="A93" s="5"/>
      <c r="B93" s="5"/>
      <c r="D93" s="5"/>
      <c r="E93" s="6">
        <f t="shared" si="10"/>
        <v>0</v>
      </c>
      <c r="G93" s="5"/>
      <c r="H93" s="6">
        <f t="shared" si="15"/>
        <v>0</v>
      </c>
      <c r="I93" s="5"/>
      <c r="J93" s="6">
        <f t="shared" si="16"/>
        <v>0</v>
      </c>
      <c r="K93" s="5"/>
      <c r="L93" s="6" t="e">
        <f t="shared" si="17"/>
        <v>#DIV/0!</v>
      </c>
      <c r="M93" s="6" t="e">
        <f t="shared" si="18"/>
        <v>#DIV/0!</v>
      </c>
    </row>
    <row r="94" spans="1:13" s="2" customFormat="1" ht="15">
      <c r="A94" s="5"/>
      <c r="B94" s="5"/>
      <c r="D94" s="5"/>
      <c r="E94" s="6">
        <f t="shared" si="10"/>
        <v>0</v>
      </c>
      <c r="G94" s="5"/>
      <c r="H94" s="6">
        <f t="shared" si="15"/>
        <v>0</v>
      </c>
      <c r="I94" s="5"/>
      <c r="J94" s="6">
        <f t="shared" si="16"/>
        <v>0</v>
      </c>
      <c r="K94" s="5"/>
      <c r="L94" s="6" t="e">
        <f t="shared" si="17"/>
        <v>#DIV/0!</v>
      </c>
      <c r="M94" s="6" t="e">
        <f t="shared" si="18"/>
        <v>#DIV/0!</v>
      </c>
    </row>
    <row r="95" spans="1:13" s="2" customFormat="1" ht="15">
      <c r="A95" s="5"/>
      <c r="B95" s="5"/>
      <c r="D95" s="5"/>
      <c r="E95" s="6">
        <f t="shared" si="10"/>
        <v>0</v>
      </c>
      <c r="G95" s="5"/>
      <c r="H95" s="6">
        <f t="shared" si="15"/>
        <v>0</v>
      </c>
      <c r="I95" s="5"/>
      <c r="J95" s="6">
        <f t="shared" si="16"/>
        <v>0</v>
      </c>
      <c r="K95" s="5"/>
      <c r="L95" s="6" t="e">
        <f t="shared" si="17"/>
        <v>#DIV/0!</v>
      </c>
      <c r="M95" s="6" t="e">
        <f t="shared" si="18"/>
        <v>#DIV/0!</v>
      </c>
    </row>
    <row r="96" spans="1:13" s="2" customFormat="1" ht="15">
      <c r="A96" s="5"/>
      <c r="B96" s="5"/>
      <c r="D96" s="5"/>
      <c r="E96" s="6">
        <f t="shared" si="10"/>
        <v>0</v>
      </c>
      <c r="G96" s="5"/>
      <c r="H96" s="6">
        <f t="shared" si="15"/>
        <v>0</v>
      </c>
      <c r="I96" s="5"/>
      <c r="J96" s="6">
        <f t="shared" si="16"/>
        <v>0</v>
      </c>
      <c r="K96" s="5"/>
      <c r="L96" s="6" t="e">
        <f t="shared" si="17"/>
        <v>#DIV/0!</v>
      </c>
      <c r="M96" s="6" t="e">
        <f t="shared" si="18"/>
        <v>#DIV/0!</v>
      </c>
    </row>
    <row r="97" spans="1:13" s="2" customFormat="1" ht="15">
      <c r="A97" s="5"/>
      <c r="B97" s="5"/>
      <c r="D97" s="5"/>
      <c r="E97" s="6">
        <f t="shared" si="10"/>
        <v>0</v>
      </c>
      <c r="G97" s="5"/>
      <c r="H97" s="6">
        <f t="shared" si="15"/>
        <v>0</v>
      </c>
      <c r="I97" s="5"/>
      <c r="J97" s="6">
        <f t="shared" si="16"/>
        <v>0</v>
      </c>
      <c r="K97" s="5"/>
      <c r="L97" s="6" t="e">
        <f t="shared" si="17"/>
        <v>#DIV/0!</v>
      </c>
      <c r="M97" s="6" t="e">
        <f t="shared" si="18"/>
        <v>#DIV/0!</v>
      </c>
    </row>
    <row r="98" spans="1:13" s="2" customFormat="1" ht="15">
      <c r="A98" s="5"/>
      <c r="B98" s="5"/>
      <c r="D98" s="5"/>
      <c r="E98" s="6">
        <f t="shared" si="10"/>
        <v>0</v>
      </c>
      <c r="G98" s="5"/>
      <c r="H98" s="6">
        <f t="shared" si="15"/>
        <v>0</v>
      </c>
      <c r="I98" s="5"/>
      <c r="J98" s="6">
        <f t="shared" si="16"/>
        <v>0</v>
      </c>
      <c r="K98" s="5"/>
      <c r="L98" s="6" t="e">
        <f t="shared" si="17"/>
        <v>#DIV/0!</v>
      </c>
      <c r="M98" s="6" t="e">
        <f t="shared" si="18"/>
        <v>#DIV/0!</v>
      </c>
    </row>
    <row r="99" spans="1:13" s="2" customFormat="1" ht="15">
      <c r="A99" s="5"/>
      <c r="B99" s="5"/>
      <c r="D99" s="5"/>
      <c r="E99" s="6">
        <f t="shared" si="10"/>
        <v>0</v>
      </c>
      <c r="G99" s="5"/>
      <c r="H99" s="6">
        <f t="shared" si="15"/>
        <v>0</v>
      </c>
      <c r="I99" s="5"/>
      <c r="J99" s="6">
        <f t="shared" si="16"/>
        <v>0</v>
      </c>
      <c r="K99" s="5"/>
      <c r="L99" s="6" t="e">
        <f t="shared" si="17"/>
        <v>#DIV/0!</v>
      </c>
      <c r="M99" s="6" t="e">
        <f t="shared" si="18"/>
        <v>#DIV/0!</v>
      </c>
    </row>
    <row r="100" spans="1:13" s="2" customFormat="1" ht="15">
      <c r="A100" s="5"/>
      <c r="B100" s="5"/>
      <c r="D100" s="5"/>
      <c r="E100" s="6">
        <f t="shared" si="10"/>
        <v>0</v>
      </c>
      <c r="G100" s="5"/>
      <c r="H100" s="6">
        <f t="shared" si="15"/>
        <v>0</v>
      </c>
      <c r="I100" s="5"/>
      <c r="J100" s="6">
        <f t="shared" si="16"/>
        <v>0</v>
      </c>
      <c r="K100" s="5"/>
      <c r="L100" s="6" t="e">
        <f t="shared" si="17"/>
        <v>#DIV/0!</v>
      </c>
      <c r="M100" s="6" t="e">
        <f t="shared" si="18"/>
        <v>#DIV/0!</v>
      </c>
    </row>
    <row r="101" spans="1:13" s="2" customFormat="1" ht="15">
      <c r="A101" s="5"/>
      <c r="B101" s="5"/>
      <c r="D101" s="5"/>
      <c r="E101" s="6">
        <f t="shared" si="10"/>
        <v>0</v>
      </c>
      <c r="G101" s="5"/>
      <c r="H101" s="6">
        <f t="shared" si="15"/>
        <v>0</v>
      </c>
      <c r="I101" s="5"/>
      <c r="J101" s="6">
        <f t="shared" si="16"/>
        <v>0</v>
      </c>
      <c r="K101" s="5"/>
      <c r="L101" s="6" t="e">
        <f t="shared" si="17"/>
        <v>#DIV/0!</v>
      </c>
      <c r="M101" s="6" t="e">
        <f t="shared" si="18"/>
        <v>#DIV/0!</v>
      </c>
    </row>
    <row r="102" ht="15">
      <c r="G102" s="5"/>
    </row>
    <row r="103" ht="15">
      <c r="G103" s="5"/>
    </row>
    <row r="104" ht="15">
      <c r="G104" s="5"/>
    </row>
    <row r="105" ht="15">
      <c r="G105" s="5"/>
    </row>
    <row r="106" ht="15">
      <c r="G106" s="5"/>
    </row>
    <row r="107" ht="15">
      <c r="G107" s="5"/>
    </row>
    <row r="108" ht="15">
      <c r="G108" s="5"/>
    </row>
    <row r="109" ht="15">
      <c r="G109" s="5"/>
    </row>
    <row r="110" ht="15">
      <c r="G110" s="5"/>
    </row>
    <row r="111" ht="15">
      <c r="G111" s="5"/>
    </row>
    <row r="112" ht="15">
      <c r="G112" s="5"/>
    </row>
    <row r="113" ht="15">
      <c r="G113" s="5"/>
    </row>
    <row r="114" ht="15">
      <c r="G114" s="5"/>
    </row>
    <row r="115" ht="15">
      <c r="G115" s="5"/>
    </row>
    <row r="116" ht="15">
      <c r="G116" s="5"/>
    </row>
    <row r="117" ht="15">
      <c r="G117" s="5"/>
    </row>
    <row r="118" ht="15">
      <c r="G118" s="5"/>
    </row>
    <row r="119" ht="15">
      <c r="G119" s="5"/>
    </row>
    <row r="120" ht="15">
      <c r="G120" s="5"/>
    </row>
    <row r="121" ht="15">
      <c r="G121" s="5"/>
    </row>
    <row r="122" ht="15">
      <c r="G122" s="5"/>
    </row>
    <row r="123" ht="15">
      <c r="G123" s="5"/>
    </row>
    <row r="124" ht="15">
      <c r="G124" s="5"/>
    </row>
    <row r="125" ht="15">
      <c r="G125" s="5"/>
    </row>
    <row r="126" ht="15">
      <c r="G126" s="5"/>
    </row>
    <row r="127" ht="15">
      <c r="G127" s="5"/>
    </row>
    <row r="128" ht="15">
      <c r="G128" s="5"/>
    </row>
    <row r="129" ht="15">
      <c r="G129" s="5"/>
    </row>
    <row r="130" ht="15">
      <c r="G130" s="5"/>
    </row>
    <row r="131" ht="15">
      <c r="G131" s="5"/>
    </row>
    <row r="132" ht="15">
      <c r="G132" s="5"/>
    </row>
    <row r="133" ht="15">
      <c r="G133" s="5"/>
    </row>
    <row r="134" ht="15">
      <c r="G134" s="5"/>
    </row>
    <row r="135" ht="15">
      <c r="G135" s="5"/>
    </row>
    <row r="136" ht="15">
      <c r="G136" s="5"/>
    </row>
    <row r="137" ht="15">
      <c r="G137" s="5"/>
    </row>
    <row r="138" ht="15">
      <c r="G138" s="5"/>
    </row>
    <row r="139" ht="15">
      <c r="G139" s="5"/>
    </row>
    <row r="140" ht="15">
      <c r="G140" s="5"/>
    </row>
    <row r="141" ht="15">
      <c r="G141" s="5"/>
    </row>
    <row r="142" ht="15">
      <c r="G142" s="5"/>
    </row>
    <row r="143" ht="15">
      <c r="G143" s="5"/>
    </row>
    <row r="144" ht="15">
      <c r="G144" s="5"/>
    </row>
    <row r="145" ht="15">
      <c r="G145" s="5"/>
    </row>
    <row r="146" ht="15">
      <c r="G146" s="5"/>
    </row>
    <row r="147" ht="15">
      <c r="G147" s="5"/>
    </row>
    <row r="148" ht="15">
      <c r="G148" s="5"/>
    </row>
    <row r="149" ht="15">
      <c r="G149" s="5"/>
    </row>
    <row r="150" ht="15">
      <c r="G150" s="5"/>
    </row>
    <row r="151" ht="15">
      <c r="G151" s="5"/>
    </row>
    <row r="152" ht="15">
      <c r="G152" s="5"/>
    </row>
    <row r="153" ht="15">
      <c r="G153" s="5"/>
    </row>
    <row r="154" ht="15">
      <c r="G154" s="5"/>
    </row>
    <row r="155" ht="15">
      <c r="G155" s="5"/>
    </row>
    <row r="156" ht="15">
      <c r="G156" s="5"/>
    </row>
    <row r="157" ht="15">
      <c r="G157" s="5"/>
    </row>
    <row r="158" ht="15">
      <c r="G158" s="5"/>
    </row>
    <row r="159" ht="15">
      <c r="G159" s="5"/>
    </row>
    <row r="160" ht="15">
      <c r="G160" s="5"/>
    </row>
    <row r="161" ht="15">
      <c r="G161" s="5"/>
    </row>
    <row r="162" ht="15">
      <c r="G162" s="5"/>
    </row>
    <row r="163" ht="15">
      <c r="G163" s="5"/>
    </row>
    <row r="164" ht="15">
      <c r="G164" s="5"/>
    </row>
    <row r="165" ht="15">
      <c r="G165" s="5"/>
    </row>
    <row r="166" ht="15">
      <c r="G166" s="5"/>
    </row>
    <row r="167" ht="15">
      <c r="G167" s="5"/>
    </row>
    <row r="168" ht="15">
      <c r="G168" s="5"/>
    </row>
    <row r="169" ht="15">
      <c r="G169" s="5"/>
    </row>
    <row r="170" ht="15">
      <c r="G170" s="5"/>
    </row>
    <row r="171" ht="15">
      <c r="G171" s="5"/>
    </row>
    <row r="172" ht="15">
      <c r="G172" s="5"/>
    </row>
    <row r="173" ht="15">
      <c r="G173" s="5"/>
    </row>
    <row r="174" ht="15">
      <c r="G174" s="5"/>
    </row>
    <row r="175" ht="15">
      <c r="G175" s="5"/>
    </row>
    <row r="176" ht="15">
      <c r="G176" s="5"/>
    </row>
    <row r="177" ht="15">
      <c r="G177" s="5"/>
    </row>
    <row r="178" ht="15">
      <c r="G178" s="5"/>
    </row>
    <row r="179" ht="15">
      <c r="G179" s="5"/>
    </row>
    <row r="180" ht="15">
      <c r="G180" s="5"/>
    </row>
    <row r="181" ht="15">
      <c r="G181" s="5"/>
    </row>
    <row r="182" ht="15">
      <c r="G182" s="5"/>
    </row>
    <row r="183" ht="15">
      <c r="G183" s="5"/>
    </row>
    <row r="184" ht="15">
      <c r="G184" s="5"/>
    </row>
    <row r="185" ht="15">
      <c r="G185" s="5"/>
    </row>
    <row r="186" ht="15">
      <c r="G186" s="5"/>
    </row>
    <row r="187" ht="15">
      <c r="G187" s="5"/>
    </row>
    <row r="188" ht="15">
      <c r="G188" s="5"/>
    </row>
    <row r="189" ht="15">
      <c r="G189" s="5"/>
    </row>
    <row r="190" ht="15">
      <c r="G190" s="5"/>
    </row>
    <row r="191" ht="15">
      <c r="G191" s="5"/>
    </row>
    <row r="192" ht="15">
      <c r="G192" s="5"/>
    </row>
    <row r="193" ht="15">
      <c r="G193" s="5"/>
    </row>
    <row r="194" ht="15">
      <c r="G194" s="5"/>
    </row>
    <row r="195" ht="15">
      <c r="G195" s="5"/>
    </row>
    <row r="196" ht="15">
      <c r="G196" s="5"/>
    </row>
    <row r="197" ht="15">
      <c r="G197" s="5"/>
    </row>
    <row r="198" ht="15">
      <c r="G198" s="5"/>
    </row>
    <row r="199" ht="15">
      <c r="G199" s="5"/>
    </row>
    <row r="200" ht="15">
      <c r="G200" s="5"/>
    </row>
    <row r="201" ht="15">
      <c r="G201" s="5"/>
    </row>
    <row r="202" ht="15">
      <c r="G202" s="5"/>
    </row>
    <row r="203" ht="15">
      <c r="G203" s="5"/>
    </row>
    <row r="204" ht="15">
      <c r="G204" s="5"/>
    </row>
    <row r="205" ht="15">
      <c r="G205" s="5"/>
    </row>
    <row r="206" ht="15">
      <c r="G206" s="5"/>
    </row>
    <row r="207" ht="15">
      <c r="G207" s="5"/>
    </row>
    <row r="208" ht="15">
      <c r="G208" s="5"/>
    </row>
    <row r="209" ht="15">
      <c r="G209" s="5"/>
    </row>
    <row r="210" ht="15">
      <c r="G210" s="5"/>
    </row>
    <row r="211" ht="15">
      <c r="G211" s="5"/>
    </row>
    <row r="212" ht="15">
      <c r="G212" s="5"/>
    </row>
    <row r="213" ht="15">
      <c r="G213" s="5"/>
    </row>
    <row r="214" ht="15">
      <c r="G214" s="5"/>
    </row>
    <row r="215" ht="15">
      <c r="G215" s="5"/>
    </row>
    <row r="216" ht="15">
      <c r="G216" s="5"/>
    </row>
    <row r="217" ht="15">
      <c r="G217" s="5"/>
    </row>
    <row r="218" ht="15">
      <c r="G218" s="5"/>
    </row>
    <row r="219" ht="15">
      <c r="G219" s="5"/>
    </row>
    <row r="220" ht="15">
      <c r="G220" s="5"/>
    </row>
    <row r="221" ht="15">
      <c r="G221" s="5"/>
    </row>
    <row r="222" ht="15">
      <c r="G222" s="5"/>
    </row>
    <row r="223" ht="15">
      <c r="G223" s="5"/>
    </row>
    <row r="224" ht="15">
      <c r="G224" s="5"/>
    </row>
    <row r="225" ht="15">
      <c r="G225" s="5"/>
    </row>
    <row r="226" ht="15">
      <c r="G226" s="5"/>
    </row>
    <row r="227" ht="15">
      <c r="G227" s="5"/>
    </row>
    <row r="228" ht="15">
      <c r="G228" s="5"/>
    </row>
    <row r="229" ht="15">
      <c r="G229" s="5"/>
    </row>
    <row r="230" ht="15">
      <c r="G230" s="5"/>
    </row>
    <row r="231" ht="15">
      <c r="G231" s="5"/>
    </row>
    <row r="232" ht="15">
      <c r="G232" s="5"/>
    </row>
    <row r="233" ht="15">
      <c r="G233" s="5"/>
    </row>
    <row r="234" ht="15">
      <c r="G234" s="5"/>
    </row>
    <row r="235" ht="15">
      <c r="G235" s="5"/>
    </row>
    <row r="236" ht="15">
      <c r="G236" s="5"/>
    </row>
    <row r="237" ht="15">
      <c r="G237" s="5"/>
    </row>
    <row r="238" ht="15">
      <c r="G238" s="5"/>
    </row>
    <row r="239" ht="15">
      <c r="G239" s="5"/>
    </row>
    <row r="240" ht="15">
      <c r="G240" s="5"/>
    </row>
    <row r="241" ht="15">
      <c r="G241" s="5"/>
    </row>
    <row r="242" ht="15">
      <c r="G242" s="5"/>
    </row>
    <row r="243" ht="15">
      <c r="G243" s="5"/>
    </row>
    <row r="244" ht="15">
      <c r="G244" s="5"/>
    </row>
    <row r="245" ht="15">
      <c r="G245" s="5"/>
    </row>
    <row r="246" ht="15">
      <c r="G246" s="5"/>
    </row>
    <row r="247" ht="15">
      <c r="G247" s="5"/>
    </row>
    <row r="248" ht="15">
      <c r="G248" s="5"/>
    </row>
    <row r="249" ht="15">
      <c r="G249" s="5"/>
    </row>
    <row r="250" ht="15">
      <c r="G250" s="5"/>
    </row>
    <row r="251" ht="15">
      <c r="G251" s="5"/>
    </row>
    <row r="252" ht="15">
      <c r="G252" s="5"/>
    </row>
    <row r="253" ht="15">
      <c r="G253" s="5"/>
    </row>
    <row r="254" ht="15">
      <c r="G254" s="5"/>
    </row>
    <row r="255" ht="15">
      <c r="G255" s="5"/>
    </row>
    <row r="256" ht="15">
      <c r="G256" s="5"/>
    </row>
    <row r="257" ht="15">
      <c r="G257" s="5"/>
    </row>
    <row r="258" ht="15">
      <c r="G258" s="5"/>
    </row>
    <row r="259" ht="15">
      <c r="G259" s="5"/>
    </row>
    <row r="260" ht="15">
      <c r="G260" s="5"/>
    </row>
    <row r="261" ht="15">
      <c r="G261" s="5"/>
    </row>
    <row r="262" ht="15">
      <c r="G262" s="5"/>
    </row>
    <row r="263" ht="15">
      <c r="G263" s="5"/>
    </row>
    <row r="264" ht="15">
      <c r="G264" s="5"/>
    </row>
    <row r="265" ht="15">
      <c r="G265" s="5"/>
    </row>
    <row r="266" ht="15">
      <c r="G266" s="5"/>
    </row>
    <row r="267" ht="15">
      <c r="G267" s="5"/>
    </row>
    <row r="268" ht="15">
      <c r="G268" s="5"/>
    </row>
    <row r="269" ht="15">
      <c r="G269" s="5"/>
    </row>
    <row r="270" ht="15">
      <c r="G270" s="5"/>
    </row>
    <row r="271" ht="15">
      <c r="G271" s="5"/>
    </row>
    <row r="272" ht="15">
      <c r="G272" s="5"/>
    </row>
    <row r="273" ht="15">
      <c r="G273" s="5"/>
    </row>
    <row r="274" ht="15">
      <c r="G274" s="5"/>
    </row>
    <row r="275" ht="15">
      <c r="G275" s="5"/>
    </row>
    <row r="276" ht="15">
      <c r="G276" s="5"/>
    </row>
    <row r="277" ht="15">
      <c r="G277" s="5"/>
    </row>
    <row r="278" ht="15">
      <c r="G278" s="5"/>
    </row>
    <row r="279" ht="15">
      <c r="G279" s="5"/>
    </row>
    <row r="280" ht="15">
      <c r="G280" s="5"/>
    </row>
    <row r="281" ht="15">
      <c r="G281" s="5"/>
    </row>
    <row r="282" ht="15">
      <c r="G282" s="5"/>
    </row>
    <row r="283" ht="15">
      <c r="G283" s="5"/>
    </row>
    <row r="284" ht="15">
      <c r="G284" s="5"/>
    </row>
    <row r="285" ht="15">
      <c r="G285" s="5"/>
    </row>
    <row r="286" ht="15">
      <c r="G286" s="5"/>
    </row>
    <row r="287" ht="15">
      <c r="G287" s="5"/>
    </row>
    <row r="288" ht="15">
      <c r="G288" s="5"/>
    </row>
    <row r="289" ht="15">
      <c r="G289" s="5"/>
    </row>
    <row r="290" ht="15">
      <c r="G290" s="5"/>
    </row>
    <row r="291" ht="15">
      <c r="G291" s="5"/>
    </row>
    <row r="292" ht="15">
      <c r="G292" s="5"/>
    </row>
    <row r="293" ht="15">
      <c r="G293" s="5"/>
    </row>
    <row r="294" ht="15">
      <c r="G294" s="5"/>
    </row>
    <row r="295" ht="15">
      <c r="G295" s="5"/>
    </row>
    <row r="296" ht="15">
      <c r="G296" s="5"/>
    </row>
    <row r="297" ht="15">
      <c r="G297" s="5"/>
    </row>
    <row r="298" ht="15">
      <c r="G298" s="5"/>
    </row>
    <row r="299" ht="15">
      <c r="G299" s="5"/>
    </row>
    <row r="300" ht="15">
      <c r="G300" s="5"/>
    </row>
    <row r="301" ht="15">
      <c r="G301" s="5"/>
    </row>
    <row r="302" ht="15">
      <c r="G302" s="5"/>
    </row>
    <row r="303" ht="15">
      <c r="G303" s="5"/>
    </row>
    <row r="304" ht="15">
      <c r="G304" s="5"/>
    </row>
    <row r="305" ht="15">
      <c r="G305" s="5"/>
    </row>
    <row r="306" ht="15">
      <c r="G306" s="5"/>
    </row>
    <row r="307" ht="15">
      <c r="G307" s="5"/>
    </row>
    <row r="308" ht="15">
      <c r="G308" s="5"/>
    </row>
    <row r="309" ht="15">
      <c r="G309" s="5"/>
    </row>
    <row r="310" ht="15">
      <c r="G310" s="5"/>
    </row>
    <row r="311" ht="15">
      <c r="G311" s="5"/>
    </row>
    <row r="312" ht="15">
      <c r="G312" s="5"/>
    </row>
    <row r="313" ht="15">
      <c r="G313" s="5"/>
    </row>
    <row r="314" ht="15">
      <c r="G314" s="5"/>
    </row>
    <row r="315" ht="15">
      <c r="G315" s="5"/>
    </row>
    <row r="316" ht="15">
      <c r="G316" s="5"/>
    </row>
    <row r="317" ht="15">
      <c r="G317" s="5"/>
    </row>
    <row r="318" ht="15">
      <c r="G318" s="5"/>
    </row>
    <row r="319" ht="15">
      <c r="G319" s="5"/>
    </row>
    <row r="320" ht="15">
      <c r="G320" s="5"/>
    </row>
    <row r="321" ht="15">
      <c r="G321" s="5"/>
    </row>
    <row r="322" ht="15">
      <c r="G322" s="5"/>
    </row>
    <row r="323" ht="15">
      <c r="G323" s="5"/>
    </row>
    <row r="324" ht="15">
      <c r="G324" s="5"/>
    </row>
    <row r="325" ht="15">
      <c r="G325" s="5"/>
    </row>
    <row r="326" ht="15">
      <c r="G326" s="5"/>
    </row>
    <row r="327" ht="15">
      <c r="G327" s="5"/>
    </row>
    <row r="328" ht="15">
      <c r="G328" s="5"/>
    </row>
    <row r="329" ht="15">
      <c r="G329" s="5"/>
    </row>
    <row r="330" ht="15">
      <c r="G330" s="5"/>
    </row>
    <row r="331" ht="15">
      <c r="G331" s="5"/>
    </row>
    <row r="332" ht="15">
      <c r="G332" s="5"/>
    </row>
    <row r="333" ht="15">
      <c r="G333" s="5"/>
    </row>
    <row r="334" ht="15">
      <c r="G334" s="5"/>
    </row>
    <row r="335" ht="15">
      <c r="G335" s="5"/>
    </row>
    <row r="336" ht="15">
      <c r="G336" s="5"/>
    </row>
    <row r="337" ht="15">
      <c r="G337" s="5"/>
    </row>
    <row r="338" ht="15">
      <c r="G338" s="5"/>
    </row>
    <row r="339" ht="15">
      <c r="G339" s="5"/>
    </row>
    <row r="340" ht="15">
      <c r="G340" s="5"/>
    </row>
    <row r="341" ht="15">
      <c r="G341" s="5"/>
    </row>
    <row r="342" ht="15">
      <c r="G342" s="5"/>
    </row>
    <row r="343" ht="15">
      <c r="G343" s="5"/>
    </row>
    <row r="344" ht="15">
      <c r="G344" s="5"/>
    </row>
    <row r="345" ht="15">
      <c r="G345" s="5"/>
    </row>
    <row r="346" ht="15">
      <c r="G346" s="5"/>
    </row>
    <row r="347" ht="15">
      <c r="G347" s="5"/>
    </row>
    <row r="348" ht="15">
      <c r="G348" s="5"/>
    </row>
    <row r="349" ht="15">
      <c r="G349" s="5"/>
    </row>
    <row r="350" ht="15">
      <c r="G350" s="5"/>
    </row>
    <row r="351" ht="15">
      <c r="G351" s="5"/>
    </row>
    <row r="352" ht="15">
      <c r="G352" s="5"/>
    </row>
    <row r="353" ht="15">
      <c r="G353" s="5"/>
    </row>
    <row r="354" ht="15">
      <c r="G354" s="5"/>
    </row>
    <row r="355" ht="15">
      <c r="G355" s="5"/>
    </row>
    <row r="356" ht="15">
      <c r="G356" s="5"/>
    </row>
    <row r="357" ht="15">
      <c r="G357" s="5"/>
    </row>
    <row r="358" ht="15">
      <c r="G358" s="5"/>
    </row>
    <row r="359" ht="15">
      <c r="G359" s="5"/>
    </row>
    <row r="360" ht="15">
      <c r="G360" s="5"/>
    </row>
    <row r="361" ht="15">
      <c r="G361" s="5"/>
    </row>
    <row r="362" ht="15">
      <c r="G362" s="5"/>
    </row>
    <row r="363" ht="15">
      <c r="G363" s="5"/>
    </row>
    <row r="364" ht="15">
      <c r="G364" s="5"/>
    </row>
    <row r="365" ht="15">
      <c r="G365" s="5"/>
    </row>
    <row r="366" ht="15">
      <c r="G366" s="5"/>
    </row>
    <row r="367" ht="15">
      <c r="G367" s="5"/>
    </row>
    <row r="368" ht="15">
      <c r="G368" s="5"/>
    </row>
    <row r="369" ht="15">
      <c r="G369" s="5"/>
    </row>
    <row r="370" ht="15">
      <c r="G370" s="5"/>
    </row>
    <row r="371" ht="15">
      <c r="G371" s="5"/>
    </row>
    <row r="372" ht="15">
      <c r="G372" s="5"/>
    </row>
    <row r="373" ht="15">
      <c r="G373" s="5"/>
    </row>
    <row r="374" ht="15">
      <c r="G374" s="5"/>
    </row>
    <row r="375" ht="15">
      <c r="G375" s="5"/>
    </row>
    <row r="376" ht="15">
      <c r="G376" s="5"/>
    </row>
    <row r="377" ht="15">
      <c r="G377" s="5"/>
    </row>
    <row r="378" ht="15">
      <c r="G378" s="5"/>
    </row>
    <row r="379" ht="15">
      <c r="G379" s="5"/>
    </row>
    <row r="380" ht="15">
      <c r="G380" s="5"/>
    </row>
    <row r="381" ht="15">
      <c r="G381" s="5"/>
    </row>
    <row r="382" ht="15">
      <c r="G382" s="5"/>
    </row>
    <row r="383" ht="15">
      <c r="G383" s="5"/>
    </row>
    <row r="384" ht="15">
      <c r="G384" s="5"/>
    </row>
    <row r="385" ht="15">
      <c r="G385" s="5"/>
    </row>
    <row r="386" ht="15">
      <c r="G386" s="5"/>
    </row>
    <row r="387" ht="15">
      <c r="G387" s="5"/>
    </row>
    <row r="388" ht="15">
      <c r="G388" s="5"/>
    </row>
    <row r="389" ht="15">
      <c r="G389" s="5"/>
    </row>
    <row r="390" ht="15">
      <c r="G390" s="5"/>
    </row>
    <row r="391" ht="15">
      <c r="G391" s="5"/>
    </row>
    <row r="392" ht="15">
      <c r="G392" s="5"/>
    </row>
    <row r="393" ht="15">
      <c r="G393" s="5"/>
    </row>
    <row r="394" ht="15">
      <c r="G394" s="5"/>
    </row>
    <row r="395" ht="15">
      <c r="G395" s="5"/>
    </row>
    <row r="396" ht="15">
      <c r="G396" s="5"/>
    </row>
    <row r="397" ht="15">
      <c r="G397" s="5"/>
    </row>
    <row r="398" ht="15">
      <c r="G398" s="5"/>
    </row>
    <row r="399" ht="15">
      <c r="G399" s="5"/>
    </row>
    <row r="400" ht="15">
      <c r="G400" s="5"/>
    </row>
    <row r="401" ht="15">
      <c r="G401" s="5"/>
    </row>
    <row r="402" ht="15">
      <c r="G402" s="5"/>
    </row>
    <row r="403" ht="15">
      <c r="G403" s="5"/>
    </row>
    <row r="404" ht="15">
      <c r="G404" s="5"/>
    </row>
    <row r="405" ht="15">
      <c r="G405" s="5"/>
    </row>
    <row r="406" ht="15">
      <c r="G406" s="5"/>
    </row>
    <row r="407" ht="15">
      <c r="G407" s="5"/>
    </row>
    <row r="408" ht="15">
      <c r="G408" s="5"/>
    </row>
    <row r="409" ht="15">
      <c r="G409" s="5"/>
    </row>
    <row r="410" ht="15">
      <c r="G410" s="5"/>
    </row>
    <row r="411" ht="15">
      <c r="G411" s="5"/>
    </row>
    <row r="412" ht="15">
      <c r="G412" s="5"/>
    </row>
    <row r="413" ht="15">
      <c r="G413" s="5"/>
    </row>
    <row r="414" ht="15">
      <c r="G414" s="5"/>
    </row>
    <row r="415" ht="15">
      <c r="G415" s="5"/>
    </row>
    <row r="416" ht="15">
      <c r="G416" s="5"/>
    </row>
    <row r="417" ht="15">
      <c r="G417" s="5"/>
    </row>
    <row r="418" ht="15">
      <c r="G418" s="5"/>
    </row>
    <row r="419" ht="15">
      <c r="G419" s="5"/>
    </row>
    <row r="420" ht="15">
      <c r="G420" s="5"/>
    </row>
    <row r="421" ht="15">
      <c r="G421" s="5"/>
    </row>
    <row r="422" ht="15">
      <c r="G422" s="5"/>
    </row>
    <row r="423" ht="15">
      <c r="G423" s="5"/>
    </row>
    <row r="424" ht="15">
      <c r="G424" s="5"/>
    </row>
    <row r="425" ht="15">
      <c r="G425" s="5"/>
    </row>
    <row r="426" ht="15">
      <c r="G426" s="5"/>
    </row>
    <row r="427" ht="15">
      <c r="G427" s="5"/>
    </row>
    <row r="428" ht="15">
      <c r="G428" s="5"/>
    </row>
    <row r="429" ht="15">
      <c r="G429" s="5"/>
    </row>
    <row r="430" ht="15">
      <c r="G430" s="5"/>
    </row>
    <row r="431" ht="15">
      <c r="G431" s="5"/>
    </row>
    <row r="432" ht="15">
      <c r="G432" s="5"/>
    </row>
    <row r="433" ht="15">
      <c r="G433" s="5"/>
    </row>
    <row r="434" ht="15">
      <c r="G434" s="5"/>
    </row>
    <row r="435" ht="15">
      <c r="G435" s="5"/>
    </row>
    <row r="436" ht="15">
      <c r="G436" s="5"/>
    </row>
    <row r="437" ht="15">
      <c r="G437" s="5"/>
    </row>
    <row r="438" ht="15">
      <c r="G438" s="5"/>
    </row>
    <row r="439" ht="15">
      <c r="G439" s="5"/>
    </row>
    <row r="440" ht="15">
      <c r="G440" s="5"/>
    </row>
    <row r="441" ht="15">
      <c r="G441" s="5"/>
    </row>
    <row r="442" ht="15">
      <c r="G442" s="5"/>
    </row>
    <row r="443" ht="15">
      <c r="G443" s="5"/>
    </row>
    <row r="444" ht="15">
      <c r="G444" s="5"/>
    </row>
    <row r="445" ht="15">
      <c r="G445" s="5"/>
    </row>
    <row r="446" ht="15">
      <c r="G446" s="5"/>
    </row>
    <row r="447" ht="15">
      <c r="G447" s="5"/>
    </row>
    <row r="448" ht="15">
      <c r="G448" s="5"/>
    </row>
    <row r="449" ht="15">
      <c r="G449" s="5"/>
    </row>
    <row r="450" ht="15">
      <c r="G450" s="5"/>
    </row>
    <row r="451" ht="15">
      <c r="G451" s="5"/>
    </row>
    <row r="452" ht="15">
      <c r="G452" s="5"/>
    </row>
    <row r="453" ht="15">
      <c r="G453" s="5"/>
    </row>
    <row r="454" ht="15">
      <c r="G454" s="5"/>
    </row>
    <row r="455" ht="15">
      <c r="G455" s="5"/>
    </row>
    <row r="456" ht="15">
      <c r="G456" s="5"/>
    </row>
    <row r="457" ht="15">
      <c r="G457" s="5"/>
    </row>
    <row r="458" ht="15">
      <c r="G458" s="5"/>
    </row>
    <row r="459" ht="15">
      <c r="G459" s="5"/>
    </row>
    <row r="460" ht="15">
      <c r="G460" s="5"/>
    </row>
    <row r="461" ht="15">
      <c r="G461" s="5"/>
    </row>
    <row r="462" ht="15">
      <c r="G462" s="5"/>
    </row>
    <row r="463" ht="15">
      <c r="G463" s="5"/>
    </row>
    <row r="464" ht="15">
      <c r="G464" s="5"/>
    </row>
    <row r="465" ht="15">
      <c r="G465" s="5"/>
    </row>
    <row r="466" ht="15">
      <c r="G466" s="5"/>
    </row>
    <row r="467" ht="15">
      <c r="G467" s="5"/>
    </row>
    <row r="468" ht="15">
      <c r="G468" s="5"/>
    </row>
    <row r="469" ht="15">
      <c r="G469" s="5"/>
    </row>
    <row r="470" ht="15">
      <c r="G470" s="5"/>
    </row>
    <row r="471" ht="15">
      <c r="G471" s="5"/>
    </row>
    <row r="472" ht="15">
      <c r="G472" s="5"/>
    </row>
    <row r="473" ht="15">
      <c r="G473" s="5"/>
    </row>
    <row r="474" ht="15">
      <c r="G474" s="5"/>
    </row>
    <row r="475" ht="15">
      <c r="G475" s="5"/>
    </row>
    <row r="476" ht="15">
      <c r="G476" s="5"/>
    </row>
    <row r="477" ht="15">
      <c r="G477" s="5"/>
    </row>
    <row r="478" ht="15">
      <c r="G478" s="5"/>
    </row>
    <row r="479" ht="15">
      <c r="G479" s="5"/>
    </row>
    <row r="480" ht="15">
      <c r="G480" s="5"/>
    </row>
    <row r="481" ht="15">
      <c r="G481" s="5"/>
    </row>
    <row r="482" ht="15">
      <c r="G482" s="5"/>
    </row>
    <row r="483" ht="15">
      <c r="G483" s="5"/>
    </row>
    <row r="484" ht="15">
      <c r="G484" s="5"/>
    </row>
    <row r="485" ht="15">
      <c r="G485" s="5"/>
    </row>
    <row r="486" ht="15">
      <c r="G486" s="5"/>
    </row>
    <row r="487" ht="15">
      <c r="G487" s="5"/>
    </row>
    <row r="488" ht="15">
      <c r="G488" s="5"/>
    </row>
    <row r="489" ht="15">
      <c r="G489" s="5"/>
    </row>
    <row r="490" ht="15">
      <c r="G490" s="5"/>
    </row>
    <row r="491" ht="15">
      <c r="G491" s="5"/>
    </row>
    <row r="492" ht="15">
      <c r="G492" s="5"/>
    </row>
    <row r="493" ht="15">
      <c r="G493" s="5"/>
    </row>
    <row r="494" ht="15">
      <c r="G494" s="5"/>
    </row>
    <row r="495" ht="15">
      <c r="G495" s="5"/>
    </row>
    <row r="496" ht="15">
      <c r="G496" s="5"/>
    </row>
    <row r="497" ht="15">
      <c r="G497" s="5"/>
    </row>
    <row r="498" ht="15">
      <c r="G498" s="5"/>
    </row>
    <row r="499" ht="15">
      <c r="G499" s="5"/>
    </row>
    <row r="500" ht="15">
      <c r="G500" s="5"/>
    </row>
    <row r="501" ht="15">
      <c r="G501" s="5"/>
    </row>
    <row r="502" ht="15">
      <c r="G502" s="5"/>
    </row>
    <row r="503" ht="15">
      <c r="G503" s="5"/>
    </row>
    <row r="504" ht="15">
      <c r="G504" s="5"/>
    </row>
    <row r="505" ht="15">
      <c r="G505" s="5"/>
    </row>
    <row r="506" ht="15">
      <c r="G506" s="5"/>
    </row>
    <row r="507" ht="15">
      <c r="G507" s="5"/>
    </row>
    <row r="508" ht="15">
      <c r="G508" s="5"/>
    </row>
    <row r="509" ht="15">
      <c r="G509" s="5"/>
    </row>
    <row r="510" ht="15">
      <c r="G510" s="5"/>
    </row>
    <row r="511" ht="15">
      <c r="G511" s="5"/>
    </row>
    <row r="512" ht="15">
      <c r="G512" s="5"/>
    </row>
    <row r="513" ht="15">
      <c r="G513" s="5"/>
    </row>
    <row r="514" ht="15">
      <c r="G514" s="5"/>
    </row>
    <row r="515" ht="15">
      <c r="G515" s="5"/>
    </row>
    <row r="516" ht="15">
      <c r="G516" s="5"/>
    </row>
    <row r="517" ht="15">
      <c r="G517" s="5"/>
    </row>
    <row r="518" ht="15">
      <c r="G518" s="5"/>
    </row>
    <row r="519" ht="15">
      <c r="G519" s="5"/>
    </row>
    <row r="520" ht="15">
      <c r="G520" s="5"/>
    </row>
    <row r="521" ht="15">
      <c r="G521" s="5"/>
    </row>
    <row r="522" ht="15">
      <c r="G522" s="5"/>
    </row>
    <row r="523" ht="15">
      <c r="G523" s="5"/>
    </row>
    <row r="524" ht="15">
      <c r="G524" s="5"/>
    </row>
    <row r="525" ht="15">
      <c r="G525" s="5"/>
    </row>
    <row r="526" ht="15">
      <c r="G526" s="5"/>
    </row>
    <row r="527" ht="15">
      <c r="G527" s="5"/>
    </row>
    <row r="528" ht="15">
      <c r="G528" s="5"/>
    </row>
    <row r="529" ht="15">
      <c r="G529" s="5"/>
    </row>
    <row r="530" ht="15">
      <c r="G530" s="5"/>
    </row>
    <row r="531" ht="15">
      <c r="G531" s="5"/>
    </row>
    <row r="532" ht="15">
      <c r="G532" s="5"/>
    </row>
    <row r="533" ht="15">
      <c r="G533" s="5"/>
    </row>
    <row r="534" ht="15">
      <c r="G534" s="5"/>
    </row>
    <row r="535" ht="15">
      <c r="G535" s="5"/>
    </row>
    <row r="536" ht="15">
      <c r="G536" s="5"/>
    </row>
    <row r="537" ht="15">
      <c r="G537" s="5"/>
    </row>
    <row r="538" ht="15">
      <c r="G538" s="5"/>
    </row>
    <row r="539" ht="15">
      <c r="G539" s="5"/>
    </row>
    <row r="540" ht="15">
      <c r="G540" s="5"/>
    </row>
    <row r="541" ht="15">
      <c r="G541" s="5"/>
    </row>
    <row r="542" ht="15">
      <c r="G542" s="5"/>
    </row>
    <row r="543" ht="15">
      <c r="G543" s="5"/>
    </row>
    <row r="544" ht="15">
      <c r="G544" s="5"/>
    </row>
    <row r="545" ht="15">
      <c r="G545" s="5"/>
    </row>
    <row r="546" ht="15">
      <c r="G546" s="5"/>
    </row>
    <row r="547" ht="15">
      <c r="G547" s="5"/>
    </row>
    <row r="548" ht="15">
      <c r="G548" s="5"/>
    </row>
    <row r="549" ht="15">
      <c r="G549" s="5"/>
    </row>
    <row r="550" ht="15">
      <c r="G550" s="5"/>
    </row>
    <row r="551" ht="15">
      <c r="G551" s="5"/>
    </row>
    <row r="552" ht="15">
      <c r="G552" s="5"/>
    </row>
    <row r="553" ht="15">
      <c r="G553" s="5"/>
    </row>
    <row r="554" ht="15">
      <c r="G554" s="5"/>
    </row>
    <row r="555" ht="15">
      <c r="G555" s="5"/>
    </row>
    <row r="556" ht="15">
      <c r="G556" s="5"/>
    </row>
    <row r="557" ht="15">
      <c r="G557" s="5"/>
    </row>
    <row r="558" ht="15">
      <c r="G558" s="5"/>
    </row>
    <row r="559" ht="15">
      <c r="G559" s="5"/>
    </row>
    <row r="560" ht="15">
      <c r="G560" s="5"/>
    </row>
    <row r="561" ht="15">
      <c r="G561" s="5"/>
    </row>
    <row r="562" ht="15">
      <c r="G562" s="5"/>
    </row>
    <row r="563" ht="15">
      <c r="G563" s="5"/>
    </row>
    <row r="564" ht="15">
      <c r="G564" s="5"/>
    </row>
    <row r="565" ht="15">
      <c r="G565" s="5"/>
    </row>
    <row r="566" ht="15">
      <c r="G566" s="5"/>
    </row>
    <row r="567" ht="15">
      <c r="G567" s="5"/>
    </row>
    <row r="568" ht="15">
      <c r="G568" s="5"/>
    </row>
    <row r="569" ht="15">
      <c r="G569" s="5"/>
    </row>
    <row r="570" ht="15">
      <c r="G570" s="5"/>
    </row>
    <row r="571" ht="15">
      <c r="G571" s="5"/>
    </row>
    <row r="572" ht="15">
      <c r="G572" s="5"/>
    </row>
    <row r="573" ht="15">
      <c r="G573" s="5"/>
    </row>
    <row r="574" ht="15">
      <c r="G574" s="5"/>
    </row>
    <row r="575" ht="15">
      <c r="G575" s="5"/>
    </row>
    <row r="576" ht="15">
      <c r="G576" s="5"/>
    </row>
    <row r="577" ht="15">
      <c r="G577" s="5"/>
    </row>
    <row r="578" ht="15">
      <c r="G578" s="5"/>
    </row>
    <row r="579" ht="15">
      <c r="G579" s="5"/>
    </row>
    <row r="580" ht="15">
      <c r="G580" s="5"/>
    </row>
    <row r="581" ht="15">
      <c r="G581" s="5"/>
    </row>
    <row r="582" ht="15">
      <c r="G582" s="5"/>
    </row>
    <row r="583" ht="15">
      <c r="G583" s="5"/>
    </row>
    <row r="584" ht="15">
      <c r="G584" s="5"/>
    </row>
    <row r="585" ht="15">
      <c r="G585" s="5"/>
    </row>
    <row r="586" ht="15">
      <c r="G586" s="5"/>
    </row>
    <row r="587" ht="15">
      <c r="G587" s="5"/>
    </row>
    <row r="588" ht="15">
      <c r="G588" s="5"/>
    </row>
    <row r="589" ht="15">
      <c r="G589" s="5"/>
    </row>
    <row r="590" ht="15">
      <c r="G590" s="5"/>
    </row>
    <row r="591" ht="15">
      <c r="G591" s="5"/>
    </row>
    <row r="592" ht="15">
      <c r="G592" s="5"/>
    </row>
    <row r="593" ht="15">
      <c r="G593" s="5"/>
    </row>
    <row r="594" ht="15">
      <c r="G594" s="5"/>
    </row>
    <row r="595" ht="15">
      <c r="G595" s="5"/>
    </row>
    <row r="596" ht="15">
      <c r="G596" s="5"/>
    </row>
    <row r="597" ht="15">
      <c r="G597" s="5"/>
    </row>
    <row r="598" ht="15">
      <c r="G598" s="5"/>
    </row>
    <row r="599" ht="15">
      <c r="G599" s="5"/>
    </row>
    <row r="600" ht="15">
      <c r="G600" s="5"/>
    </row>
    <row r="601" ht="15">
      <c r="G601" s="5"/>
    </row>
    <row r="602" ht="15">
      <c r="G602" s="5"/>
    </row>
    <row r="603" ht="15">
      <c r="G603" s="5"/>
    </row>
    <row r="604" ht="15">
      <c r="G604" s="5"/>
    </row>
    <row r="605" ht="15">
      <c r="G605" s="5"/>
    </row>
    <row r="606" ht="15">
      <c r="G606" s="5"/>
    </row>
    <row r="607" ht="15">
      <c r="G607" s="5"/>
    </row>
    <row r="608" ht="15">
      <c r="G608" s="5"/>
    </row>
    <row r="609" ht="15">
      <c r="G609" s="5"/>
    </row>
    <row r="610" ht="15">
      <c r="G610" s="5"/>
    </row>
    <row r="611" ht="15">
      <c r="G611" s="5"/>
    </row>
    <row r="612" ht="15">
      <c r="G612" s="5"/>
    </row>
    <row r="613" ht="15">
      <c r="G613" s="5"/>
    </row>
    <row r="614" ht="15">
      <c r="G614" s="5"/>
    </row>
    <row r="615" ht="15">
      <c r="G615" s="5"/>
    </row>
    <row r="616" ht="15">
      <c r="G616" s="5"/>
    </row>
    <row r="617" ht="15">
      <c r="G617" s="5"/>
    </row>
    <row r="618" ht="15">
      <c r="G618" s="5"/>
    </row>
    <row r="619" ht="15">
      <c r="G619" s="5"/>
    </row>
    <row r="620" ht="15">
      <c r="G620" s="5"/>
    </row>
    <row r="621" ht="15">
      <c r="G621" s="5"/>
    </row>
    <row r="622" ht="15">
      <c r="G622" s="5"/>
    </row>
    <row r="623" ht="15">
      <c r="G623" s="5"/>
    </row>
    <row r="624" ht="15">
      <c r="G624" s="5"/>
    </row>
    <row r="625" ht="15">
      <c r="G625" s="5"/>
    </row>
    <row r="626" ht="15">
      <c r="G626" s="5"/>
    </row>
    <row r="627" ht="15">
      <c r="G627" s="5"/>
    </row>
    <row r="628" ht="15">
      <c r="G628" s="5"/>
    </row>
    <row r="629" ht="15">
      <c r="G629" s="5"/>
    </row>
    <row r="630" ht="15">
      <c r="G630" s="5"/>
    </row>
    <row r="631" ht="15">
      <c r="G631" s="5"/>
    </row>
    <row r="632" ht="15">
      <c r="G632" s="5"/>
    </row>
    <row r="633" ht="15">
      <c r="G633" s="5"/>
    </row>
    <row r="634" ht="15">
      <c r="G634" s="5"/>
    </row>
    <row r="635" ht="15">
      <c r="G635" s="5"/>
    </row>
    <row r="636" ht="15">
      <c r="G636" s="5"/>
    </row>
    <row r="637" ht="15">
      <c r="G637" s="5"/>
    </row>
    <row r="638" ht="15">
      <c r="G638" s="5"/>
    </row>
    <row r="639" ht="15">
      <c r="G639" s="5"/>
    </row>
    <row r="640" ht="15">
      <c r="G640" s="5"/>
    </row>
    <row r="641" ht="15">
      <c r="G641" s="5"/>
    </row>
    <row r="642" ht="15">
      <c r="G642" s="5"/>
    </row>
    <row r="643" ht="15">
      <c r="G643" s="5"/>
    </row>
    <row r="644" ht="15">
      <c r="G644" s="5"/>
    </row>
    <row r="645" ht="15">
      <c r="G645" s="5"/>
    </row>
    <row r="646" ht="15">
      <c r="G646" s="5"/>
    </row>
    <row r="647" ht="15">
      <c r="G647" s="5"/>
    </row>
    <row r="648" ht="15">
      <c r="G648" s="5"/>
    </row>
    <row r="649" ht="15">
      <c r="G649" s="5"/>
    </row>
    <row r="650" ht="15">
      <c r="G650" s="5"/>
    </row>
    <row r="651" ht="15">
      <c r="G651" s="5"/>
    </row>
    <row r="652" ht="15">
      <c r="G652" s="5"/>
    </row>
    <row r="653" ht="15">
      <c r="G653" s="5"/>
    </row>
    <row r="654" ht="15">
      <c r="G654" s="5"/>
    </row>
    <row r="655" ht="15">
      <c r="G655" s="5"/>
    </row>
    <row r="656" ht="15">
      <c r="G656" s="5"/>
    </row>
    <row r="657" ht="15">
      <c r="G657" s="5"/>
    </row>
    <row r="658" ht="15">
      <c r="G658" s="5"/>
    </row>
    <row r="659" ht="15">
      <c r="G659" s="5"/>
    </row>
    <row r="660" ht="15">
      <c r="G660" s="5"/>
    </row>
    <row r="661" ht="15">
      <c r="G661" s="5"/>
    </row>
    <row r="662" ht="15">
      <c r="G662" s="5"/>
    </row>
    <row r="663" ht="15">
      <c r="G663" s="5"/>
    </row>
    <row r="664" ht="15">
      <c r="G664" s="5"/>
    </row>
    <row r="665" ht="15">
      <c r="G665" s="5"/>
    </row>
    <row r="666" ht="15">
      <c r="G666" s="5"/>
    </row>
    <row r="667" ht="15">
      <c r="G667" s="5"/>
    </row>
    <row r="668" ht="15">
      <c r="G668" s="5"/>
    </row>
    <row r="669" ht="15">
      <c r="G669" s="5"/>
    </row>
    <row r="670" ht="15">
      <c r="G670" s="5"/>
    </row>
    <row r="671" ht="15">
      <c r="G671" s="5"/>
    </row>
    <row r="672" ht="15">
      <c r="G672" s="5"/>
    </row>
    <row r="673" ht="15">
      <c r="G673" s="5"/>
    </row>
    <row r="674" ht="15">
      <c r="G674" s="5"/>
    </row>
    <row r="675" ht="15">
      <c r="G675" s="5"/>
    </row>
    <row r="676" ht="15">
      <c r="G676" s="5"/>
    </row>
    <row r="677" ht="15">
      <c r="G677" s="5"/>
    </row>
    <row r="678" ht="15">
      <c r="G678" s="5"/>
    </row>
    <row r="679" ht="15">
      <c r="G679" s="5"/>
    </row>
    <row r="680" ht="15">
      <c r="G680" s="5"/>
    </row>
    <row r="681" ht="15">
      <c r="G681" s="5"/>
    </row>
    <row r="682" ht="15">
      <c r="G682" s="5"/>
    </row>
    <row r="683" ht="15">
      <c r="G683" s="5"/>
    </row>
    <row r="684" ht="15">
      <c r="G684" s="5"/>
    </row>
    <row r="685" ht="15">
      <c r="G685" s="5"/>
    </row>
    <row r="686" ht="15">
      <c r="G686" s="5"/>
    </row>
    <row r="687" ht="15">
      <c r="G687" s="5"/>
    </row>
    <row r="688" ht="15">
      <c r="G688" s="5"/>
    </row>
    <row r="689" ht="15">
      <c r="G689" s="5"/>
    </row>
    <row r="690" ht="15">
      <c r="G690" s="5"/>
    </row>
    <row r="691" ht="15">
      <c r="G691" s="5"/>
    </row>
    <row r="692" ht="15">
      <c r="G692" s="5"/>
    </row>
    <row r="693" ht="15">
      <c r="G693" s="5"/>
    </row>
    <row r="694" ht="15">
      <c r="G694" s="5"/>
    </row>
    <row r="695" ht="15">
      <c r="G695" s="5"/>
    </row>
    <row r="696" ht="15">
      <c r="G696" s="5"/>
    </row>
    <row r="697" ht="15">
      <c r="G697" s="5"/>
    </row>
    <row r="698" ht="15">
      <c r="G698" s="5"/>
    </row>
    <row r="699" ht="15">
      <c r="G699" s="5"/>
    </row>
    <row r="700" ht="15">
      <c r="G700" s="5"/>
    </row>
    <row r="701" ht="15">
      <c r="G701" s="5"/>
    </row>
    <row r="702" ht="15">
      <c r="G702" s="5"/>
    </row>
    <row r="703" ht="15">
      <c r="G703" s="5"/>
    </row>
    <row r="704" ht="15">
      <c r="G704" s="5"/>
    </row>
    <row r="705" ht="15">
      <c r="G705" s="5"/>
    </row>
    <row r="706" ht="15">
      <c r="G706" s="5"/>
    </row>
    <row r="707" ht="15">
      <c r="G707" s="5"/>
    </row>
    <row r="708" ht="15">
      <c r="G708" s="5"/>
    </row>
    <row r="709" ht="15">
      <c r="G709" s="5"/>
    </row>
    <row r="710" ht="15">
      <c r="G710" s="5"/>
    </row>
    <row r="711" ht="15">
      <c r="G711" s="5"/>
    </row>
    <row r="712" ht="15">
      <c r="G712" s="5"/>
    </row>
    <row r="713" ht="15">
      <c r="G713" s="5"/>
    </row>
    <row r="714" ht="15">
      <c r="G714" s="5"/>
    </row>
    <row r="715" ht="15">
      <c r="G715" s="5"/>
    </row>
    <row r="716" ht="15">
      <c r="G716" s="5"/>
    </row>
    <row r="717" ht="15">
      <c r="G717" s="5"/>
    </row>
    <row r="718" ht="15">
      <c r="G718" s="5"/>
    </row>
    <row r="719" ht="15">
      <c r="G719" s="5"/>
    </row>
    <row r="720" ht="15">
      <c r="G720" s="5"/>
    </row>
    <row r="721" ht="15">
      <c r="G721" s="5"/>
    </row>
    <row r="722" ht="15">
      <c r="G722" s="5"/>
    </row>
    <row r="723" ht="15">
      <c r="G723" s="5"/>
    </row>
    <row r="724" ht="15">
      <c r="G724" s="5"/>
    </row>
    <row r="725" ht="15">
      <c r="G725" s="5"/>
    </row>
    <row r="726" ht="15">
      <c r="G726" s="5"/>
    </row>
    <row r="727" ht="15">
      <c r="G727" s="5"/>
    </row>
    <row r="728" ht="15">
      <c r="G728" s="5"/>
    </row>
    <row r="729" ht="15">
      <c r="G729" s="5"/>
    </row>
    <row r="730" ht="15">
      <c r="G730" s="5"/>
    </row>
    <row r="731" ht="15">
      <c r="G731" s="5"/>
    </row>
    <row r="732" ht="15">
      <c r="G732" s="5"/>
    </row>
    <row r="733" ht="15">
      <c r="G733" s="5"/>
    </row>
    <row r="734" ht="15">
      <c r="G734" s="5"/>
    </row>
    <row r="735" ht="15">
      <c r="G735" s="5"/>
    </row>
    <row r="736" ht="15">
      <c r="G736" s="5"/>
    </row>
    <row r="737" ht="15">
      <c r="G737" s="5"/>
    </row>
    <row r="738" ht="15">
      <c r="G738" s="5"/>
    </row>
    <row r="739" ht="15">
      <c r="G739" s="5"/>
    </row>
    <row r="740" ht="15">
      <c r="G740" s="5"/>
    </row>
    <row r="741" ht="15">
      <c r="G741" s="5"/>
    </row>
    <row r="742" ht="15">
      <c r="G742" s="5"/>
    </row>
    <row r="743" ht="15">
      <c r="G743" s="5"/>
    </row>
    <row r="744" ht="15">
      <c r="G744" s="5"/>
    </row>
    <row r="745" ht="15">
      <c r="G745" s="5"/>
    </row>
    <row r="746" ht="15">
      <c r="G746" s="5"/>
    </row>
    <row r="747" ht="15">
      <c r="G747" s="5"/>
    </row>
    <row r="748" ht="15">
      <c r="G748" s="5"/>
    </row>
    <row r="749" ht="15">
      <c r="G749" s="5"/>
    </row>
    <row r="750" ht="15">
      <c r="G750" s="5"/>
    </row>
    <row r="751" ht="15">
      <c r="G751" s="5"/>
    </row>
    <row r="752" ht="15">
      <c r="G752" s="5"/>
    </row>
    <row r="753" ht="15">
      <c r="G753" s="5"/>
    </row>
    <row r="754" ht="15">
      <c r="G754" s="5"/>
    </row>
    <row r="755" ht="15">
      <c r="G755" s="5"/>
    </row>
    <row r="756" ht="15">
      <c r="G756" s="5"/>
    </row>
    <row r="757" ht="15">
      <c r="G757" s="5"/>
    </row>
    <row r="758" ht="15">
      <c r="G758" s="5"/>
    </row>
    <row r="759" ht="15">
      <c r="G759" s="5"/>
    </row>
    <row r="760" ht="15">
      <c r="G760" s="5"/>
    </row>
    <row r="761" ht="15">
      <c r="G761" s="5"/>
    </row>
    <row r="762" ht="15">
      <c r="G762" s="5"/>
    </row>
    <row r="763" ht="15">
      <c r="G763" s="5"/>
    </row>
    <row r="764" ht="15">
      <c r="G764" s="5"/>
    </row>
    <row r="765" ht="15">
      <c r="G765" s="5"/>
    </row>
    <row r="766" ht="15">
      <c r="G766" s="5"/>
    </row>
    <row r="767" ht="15">
      <c r="G767" s="5"/>
    </row>
    <row r="768" ht="15">
      <c r="G768" s="5"/>
    </row>
    <row r="769" ht="15">
      <c r="G769" s="5"/>
    </row>
    <row r="770" ht="15">
      <c r="G770" s="5"/>
    </row>
    <row r="771" ht="15">
      <c r="G771" s="5"/>
    </row>
    <row r="772" ht="15">
      <c r="G772" s="5"/>
    </row>
    <row r="773" ht="15">
      <c r="G773" s="5"/>
    </row>
    <row r="774" ht="15">
      <c r="G774" s="5"/>
    </row>
    <row r="775" ht="15">
      <c r="G775" s="5"/>
    </row>
    <row r="776" ht="15">
      <c r="G776" s="5"/>
    </row>
    <row r="777" ht="15">
      <c r="G777" s="5"/>
    </row>
    <row r="778" ht="15">
      <c r="G778" s="5"/>
    </row>
    <row r="779" ht="15">
      <c r="G779" s="5"/>
    </row>
    <row r="780" ht="15">
      <c r="G780" s="5"/>
    </row>
    <row r="781" ht="15">
      <c r="G781" s="5"/>
    </row>
    <row r="782" ht="15">
      <c r="G782" s="5"/>
    </row>
    <row r="783" ht="15">
      <c r="G783" s="5"/>
    </row>
    <row r="784" ht="15">
      <c r="G784" s="5"/>
    </row>
    <row r="785" ht="15">
      <c r="G785" s="5"/>
    </row>
    <row r="786" ht="15">
      <c r="G786" s="5"/>
    </row>
    <row r="787" ht="15">
      <c r="G787" s="5"/>
    </row>
    <row r="788" ht="15">
      <c r="G788" s="5"/>
    </row>
    <row r="789" ht="15">
      <c r="G789" s="5"/>
    </row>
    <row r="790" ht="15">
      <c r="G790" s="5"/>
    </row>
    <row r="791" ht="15">
      <c r="G791" s="5"/>
    </row>
    <row r="792" ht="15">
      <c r="G792" s="5"/>
    </row>
    <row r="793" ht="15">
      <c r="G793" s="5"/>
    </row>
    <row r="794" ht="15">
      <c r="G794" s="5"/>
    </row>
    <row r="795" ht="15">
      <c r="G795" s="5"/>
    </row>
    <row r="796" ht="15">
      <c r="G796" s="5"/>
    </row>
    <row r="797" ht="15">
      <c r="G797" s="5"/>
    </row>
    <row r="798" ht="15">
      <c r="G798" s="5"/>
    </row>
    <row r="799" ht="15">
      <c r="G799" s="5"/>
    </row>
    <row r="800" ht="15">
      <c r="G800" s="5"/>
    </row>
    <row r="801" ht="15">
      <c r="G801" s="5"/>
    </row>
    <row r="802" ht="15">
      <c r="G802" s="5"/>
    </row>
    <row r="803" ht="15">
      <c r="G803" s="5"/>
    </row>
    <row r="804" ht="15">
      <c r="G804" s="5"/>
    </row>
    <row r="805" ht="15">
      <c r="G805" s="5"/>
    </row>
    <row r="806" ht="15">
      <c r="G806" s="5"/>
    </row>
    <row r="807" ht="15">
      <c r="G807" s="5"/>
    </row>
    <row r="808" ht="15">
      <c r="G808" s="5"/>
    </row>
    <row r="809" ht="15">
      <c r="G809" s="5"/>
    </row>
    <row r="810" ht="15">
      <c r="G810" s="5"/>
    </row>
    <row r="811" ht="15">
      <c r="G811" s="5"/>
    </row>
    <row r="812" ht="15">
      <c r="G812" s="5"/>
    </row>
    <row r="813" ht="15">
      <c r="G813" s="5"/>
    </row>
    <row r="814" ht="15">
      <c r="G814" s="5"/>
    </row>
    <row r="815" ht="15">
      <c r="G815" s="5"/>
    </row>
    <row r="816" ht="15">
      <c r="G816" s="5"/>
    </row>
    <row r="817" ht="15">
      <c r="G817" s="5"/>
    </row>
    <row r="818" ht="15">
      <c r="G818" s="5"/>
    </row>
    <row r="819" ht="15">
      <c r="G819" s="5"/>
    </row>
    <row r="820" ht="15">
      <c r="G820" s="5"/>
    </row>
    <row r="821" ht="15">
      <c r="G821" s="5"/>
    </row>
    <row r="822" ht="15">
      <c r="G822" s="5"/>
    </row>
    <row r="823" ht="15">
      <c r="G823" s="5"/>
    </row>
    <row r="824" ht="15">
      <c r="G824" s="5"/>
    </row>
    <row r="825" ht="15">
      <c r="G825" s="5"/>
    </row>
    <row r="826" ht="15">
      <c r="G826" s="5"/>
    </row>
    <row r="827" ht="15">
      <c r="G827" s="5"/>
    </row>
    <row r="828" ht="15">
      <c r="G828" s="5"/>
    </row>
    <row r="829" ht="15">
      <c r="G829" s="5"/>
    </row>
    <row r="830" ht="15">
      <c r="G830" s="5"/>
    </row>
    <row r="831" ht="15">
      <c r="G831" s="5"/>
    </row>
    <row r="832" ht="15">
      <c r="G832" s="5"/>
    </row>
    <row r="833" ht="15">
      <c r="G833" s="5"/>
    </row>
    <row r="834" ht="15">
      <c r="G834" s="5"/>
    </row>
    <row r="835" ht="15">
      <c r="G835" s="5"/>
    </row>
    <row r="836" ht="15">
      <c r="G836" s="5"/>
    </row>
    <row r="837" ht="15">
      <c r="G837" s="5"/>
    </row>
    <row r="838" ht="15">
      <c r="G838" s="5"/>
    </row>
    <row r="839" ht="15">
      <c r="G839" s="5"/>
    </row>
    <row r="840" ht="15">
      <c r="G840" s="5"/>
    </row>
    <row r="841" ht="15">
      <c r="G841" s="5"/>
    </row>
    <row r="842" ht="15">
      <c r="G842" s="5"/>
    </row>
    <row r="843" ht="15">
      <c r="G843" s="5"/>
    </row>
    <row r="844" ht="15">
      <c r="G844" s="5"/>
    </row>
    <row r="845" ht="15">
      <c r="G845" s="5"/>
    </row>
    <row r="846" ht="15">
      <c r="G846" s="5"/>
    </row>
    <row r="847" ht="15">
      <c r="G847" s="5"/>
    </row>
    <row r="848" ht="15">
      <c r="G848" s="5"/>
    </row>
    <row r="849" ht="15">
      <c r="G849" s="5"/>
    </row>
    <row r="850" ht="15">
      <c r="G850" s="5"/>
    </row>
    <row r="851" ht="15">
      <c r="G851" s="5"/>
    </row>
    <row r="852" ht="15">
      <c r="G852" s="5"/>
    </row>
    <row r="853" ht="15">
      <c r="G853" s="5"/>
    </row>
    <row r="854" ht="15">
      <c r="G854" s="5"/>
    </row>
    <row r="855" ht="15">
      <c r="G855" s="5"/>
    </row>
    <row r="856" ht="15">
      <c r="G856" s="5"/>
    </row>
    <row r="857" ht="15">
      <c r="G857" s="5"/>
    </row>
    <row r="858" ht="15">
      <c r="G858" s="5"/>
    </row>
    <row r="859" ht="15">
      <c r="G859" s="5"/>
    </row>
    <row r="860" ht="15">
      <c r="G860" s="5"/>
    </row>
    <row r="861" ht="15">
      <c r="G861" s="5"/>
    </row>
    <row r="862" ht="15">
      <c r="G862" s="5"/>
    </row>
    <row r="863" ht="15">
      <c r="G863" s="5"/>
    </row>
    <row r="864" ht="15">
      <c r="G864" s="5"/>
    </row>
    <row r="865" ht="15">
      <c r="G865" s="5"/>
    </row>
    <row r="866" ht="15">
      <c r="G866" s="5"/>
    </row>
    <row r="867" ht="15">
      <c r="G867" s="5"/>
    </row>
    <row r="868" ht="15">
      <c r="G868" s="5"/>
    </row>
    <row r="869" ht="15">
      <c r="G869" s="5"/>
    </row>
    <row r="870" ht="15">
      <c r="G870" s="5"/>
    </row>
    <row r="871" ht="15">
      <c r="G871" s="5"/>
    </row>
    <row r="872" ht="15">
      <c r="G872" s="5"/>
    </row>
    <row r="873" ht="15">
      <c r="G873" s="5"/>
    </row>
    <row r="874" ht="15">
      <c r="G874" s="5"/>
    </row>
    <row r="875" ht="15">
      <c r="G875" s="5"/>
    </row>
    <row r="876" ht="15">
      <c r="G876" s="5"/>
    </row>
    <row r="877" ht="15">
      <c r="G877" s="5"/>
    </row>
    <row r="878" ht="15">
      <c r="G878" s="5"/>
    </row>
    <row r="879" ht="15">
      <c r="G879" s="5"/>
    </row>
    <row r="880" ht="15">
      <c r="G880" s="5"/>
    </row>
    <row r="881" ht="15">
      <c r="G881" s="5"/>
    </row>
    <row r="882" ht="15">
      <c r="G882" s="5"/>
    </row>
    <row r="883" ht="15">
      <c r="G883" s="5"/>
    </row>
    <row r="884" ht="15">
      <c r="G884" s="5"/>
    </row>
    <row r="885" ht="15">
      <c r="G885" s="5"/>
    </row>
    <row r="886" ht="15">
      <c r="G886" s="5"/>
    </row>
    <row r="887" ht="15">
      <c r="G887" s="5"/>
    </row>
    <row r="888" ht="15">
      <c r="G888" s="5"/>
    </row>
    <row r="889" ht="15">
      <c r="G889" s="5"/>
    </row>
    <row r="890" ht="15">
      <c r="G890" s="5"/>
    </row>
    <row r="891" ht="15">
      <c r="G891" s="5"/>
    </row>
    <row r="892" ht="15">
      <c r="G892" s="5"/>
    </row>
    <row r="893" ht="15">
      <c r="G893" s="5"/>
    </row>
    <row r="894" ht="15">
      <c r="G894" s="5"/>
    </row>
    <row r="895" ht="15">
      <c r="G895" s="5"/>
    </row>
    <row r="896" ht="15">
      <c r="G896" s="5"/>
    </row>
    <row r="897" ht="15">
      <c r="G897" s="5"/>
    </row>
    <row r="898" ht="15">
      <c r="G898" s="5"/>
    </row>
    <row r="899" ht="15">
      <c r="G899" s="5"/>
    </row>
    <row r="900" ht="15">
      <c r="G900" s="5"/>
    </row>
    <row r="901" ht="15">
      <c r="G901" s="5"/>
    </row>
    <row r="902" ht="15">
      <c r="G902" s="5"/>
    </row>
    <row r="903" ht="15">
      <c r="G903" s="5"/>
    </row>
    <row r="904" ht="15">
      <c r="G904" s="5"/>
    </row>
    <row r="905" ht="15">
      <c r="G905" s="5"/>
    </row>
    <row r="906" ht="15">
      <c r="G906" s="5"/>
    </row>
    <row r="907" ht="15">
      <c r="G907" s="5"/>
    </row>
    <row r="908" ht="15">
      <c r="G908" s="5"/>
    </row>
    <row r="909" ht="15">
      <c r="G909" s="5"/>
    </row>
    <row r="910" ht="15">
      <c r="G910" s="5"/>
    </row>
    <row r="911" ht="15">
      <c r="G911" s="5"/>
    </row>
    <row r="912" ht="15">
      <c r="G912" s="5"/>
    </row>
    <row r="913" ht="15">
      <c r="G913" s="5"/>
    </row>
    <row r="914" ht="15">
      <c r="G914" s="5"/>
    </row>
    <row r="915" ht="15">
      <c r="G915" s="5"/>
    </row>
    <row r="916" ht="15">
      <c r="G916" s="5"/>
    </row>
    <row r="917" ht="15">
      <c r="G917" s="5"/>
    </row>
    <row r="918" ht="15">
      <c r="G918" s="5"/>
    </row>
    <row r="919" ht="15">
      <c r="G919" s="5"/>
    </row>
    <row r="920" ht="15">
      <c r="G920" s="5"/>
    </row>
    <row r="921" ht="15">
      <c r="G921" s="5"/>
    </row>
    <row r="922" ht="15">
      <c r="G922" s="5"/>
    </row>
    <row r="923" ht="15">
      <c r="G923" s="5"/>
    </row>
    <row r="924" ht="15">
      <c r="G924" s="5"/>
    </row>
    <row r="925" ht="15">
      <c r="G925" s="5"/>
    </row>
    <row r="926" ht="15">
      <c r="G926" s="5"/>
    </row>
    <row r="927" ht="15">
      <c r="G927" s="5"/>
    </row>
    <row r="928" ht="15">
      <c r="G928" s="5"/>
    </row>
    <row r="929" ht="15">
      <c r="G929" s="5"/>
    </row>
    <row r="930" ht="15">
      <c r="G930" s="5"/>
    </row>
    <row r="931" ht="15">
      <c r="G931" s="5"/>
    </row>
    <row r="932" ht="15">
      <c r="G932" s="5"/>
    </row>
    <row r="933" ht="15">
      <c r="G933" s="5"/>
    </row>
    <row r="934" ht="15">
      <c r="G934" s="5"/>
    </row>
    <row r="935" ht="15">
      <c r="G935" s="5"/>
    </row>
    <row r="936" ht="15">
      <c r="G936" s="5"/>
    </row>
    <row r="937" ht="15">
      <c r="G937" s="5"/>
    </row>
    <row r="938" ht="15">
      <c r="G938" s="5"/>
    </row>
    <row r="939" ht="15">
      <c r="G939" s="5"/>
    </row>
    <row r="940" ht="15">
      <c r="G940" s="5"/>
    </row>
    <row r="941" ht="15">
      <c r="G941" s="5"/>
    </row>
    <row r="942" ht="15">
      <c r="G942" s="5"/>
    </row>
    <row r="943" ht="15">
      <c r="G943" s="5"/>
    </row>
    <row r="944" ht="15">
      <c r="G944" s="5"/>
    </row>
    <row r="945" ht="15">
      <c r="G945" s="5"/>
    </row>
    <row r="946" ht="15">
      <c r="G946" s="5"/>
    </row>
    <row r="947" ht="15">
      <c r="G947" s="5"/>
    </row>
    <row r="948" ht="15">
      <c r="G948" s="5"/>
    </row>
    <row r="949" ht="15">
      <c r="G949" s="5"/>
    </row>
    <row r="950" ht="15">
      <c r="G950" s="5"/>
    </row>
    <row r="951" ht="15">
      <c r="G951" s="5"/>
    </row>
    <row r="952" ht="15">
      <c r="G952" s="5"/>
    </row>
    <row r="953" ht="15">
      <c r="G953" s="5"/>
    </row>
    <row r="954" ht="15">
      <c r="G954" s="5"/>
    </row>
    <row r="955" ht="15">
      <c r="G955" s="5"/>
    </row>
    <row r="956" ht="15">
      <c r="G956" s="5"/>
    </row>
    <row r="957" ht="15">
      <c r="G957" s="5"/>
    </row>
    <row r="958" ht="15">
      <c r="G958" s="5"/>
    </row>
    <row r="959" ht="15">
      <c r="G959" s="5"/>
    </row>
    <row r="960" ht="15">
      <c r="G960" s="5"/>
    </row>
    <row r="961" ht="15">
      <c r="G961" s="5"/>
    </row>
    <row r="962" ht="15">
      <c r="G962" s="5"/>
    </row>
    <row r="963" ht="15">
      <c r="G963" s="5"/>
    </row>
    <row r="964" ht="15">
      <c r="G964" s="5"/>
    </row>
    <row r="965" ht="15">
      <c r="G965" s="5"/>
    </row>
    <row r="966" ht="15">
      <c r="G966" s="5"/>
    </row>
    <row r="967" ht="15">
      <c r="G967" s="5"/>
    </row>
    <row r="968" ht="15">
      <c r="G968" s="5"/>
    </row>
    <row r="969" ht="15">
      <c r="G969" s="5"/>
    </row>
    <row r="970" ht="15">
      <c r="G970" s="5"/>
    </row>
    <row r="971" ht="15">
      <c r="G971" s="5"/>
    </row>
    <row r="972" ht="15">
      <c r="G972" s="5"/>
    </row>
    <row r="973" ht="15">
      <c r="G973" s="5"/>
    </row>
    <row r="974" ht="15">
      <c r="G974" s="5"/>
    </row>
    <row r="975" ht="15">
      <c r="G975" s="5"/>
    </row>
    <row r="976" ht="15">
      <c r="G976" s="5"/>
    </row>
    <row r="977" ht="15">
      <c r="G977" s="5"/>
    </row>
    <row r="978" ht="15">
      <c r="G978" s="5"/>
    </row>
    <row r="979" ht="15">
      <c r="G979" s="5"/>
    </row>
    <row r="980" ht="15">
      <c r="G980" s="5"/>
    </row>
    <row r="981" ht="15">
      <c r="G981" s="5"/>
    </row>
    <row r="982" ht="15">
      <c r="G982" s="5"/>
    </row>
    <row r="983" ht="15">
      <c r="G983" s="5"/>
    </row>
    <row r="984" ht="15">
      <c r="G984" s="5"/>
    </row>
    <row r="985" ht="15">
      <c r="G985" s="5"/>
    </row>
    <row r="986" ht="15">
      <c r="G986" s="5"/>
    </row>
    <row r="987" ht="15">
      <c r="G987" s="5"/>
    </row>
    <row r="988" ht="15">
      <c r="G988" s="5"/>
    </row>
    <row r="989" ht="15">
      <c r="G989" s="5"/>
    </row>
    <row r="990" ht="15">
      <c r="G990" s="5"/>
    </row>
    <row r="991" ht="15">
      <c r="G991" s="5"/>
    </row>
    <row r="992" ht="15">
      <c r="G992" s="5"/>
    </row>
    <row r="993" ht="15">
      <c r="G993" s="5"/>
    </row>
    <row r="994" ht="15">
      <c r="G994" s="5"/>
    </row>
    <row r="995" ht="15">
      <c r="G995" s="5"/>
    </row>
    <row r="996" ht="15">
      <c r="G996" s="5"/>
    </row>
    <row r="997" ht="15">
      <c r="G997" s="5"/>
    </row>
    <row r="998" ht="15">
      <c r="G998" s="5"/>
    </row>
    <row r="999" ht="15">
      <c r="G999" s="5"/>
    </row>
    <row r="1000" ht="15">
      <c r="G1000" s="5"/>
    </row>
    <row r="1001" ht="15">
      <c r="G1001" s="5"/>
    </row>
    <row r="1002" ht="15">
      <c r="G1002" s="5"/>
    </row>
    <row r="1003" ht="15">
      <c r="G1003" s="5"/>
    </row>
    <row r="1004" ht="15">
      <c r="G1004" s="5"/>
    </row>
    <row r="1005" ht="15">
      <c r="G1005" s="5"/>
    </row>
    <row r="1006" ht="15">
      <c r="G1006" s="5"/>
    </row>
    <row r="1007" ht="15">
      <c r="G1007" s="5"/>
    </row>
    <row r="1008" ht="15">
      <c r="G1008" s="5"/>
    </row>
    <row r="1009" ht="15">
      <c r="G1009" s="5"/>
    </row>
    <row r="1010" ht="15">
      <c r="G1010" s="5"/>
    </row>
    <row r="1011" ht="15">
      <c r="G1011" s="5"/>
    </row>
    <row r="1012" ht="15">
      <c r="G1012" s="5"/>
    </row>
    <row r="1013" ht="15">
      <c r="G1013" s="5"/>
    </row>
    <row r="1014" ht="15">
      <c r="G1014" s="5"/>
    </row>
    <row r="1015" ht="15">
      <c r="G1015" s="5"/>
    </row>
    <row r="1016" ht="15">
      <c r="G1016" s="5"/>
    </row>
    <row r="1017" ht="15">
      <c r="G1017" s="5"/>
    </row>
    <row r="1018" ht="15">
      <c r="G1018" s="5"/>
    </row>
    <row r="1019" ht="15">
      <c r="G1019" s="5"/>
    </row>
    <row r="1020" ht="15">
      <c r="G1020" s="5"/>
    </row>
    <row r="1021" ht="15">
      <c r="G1021" s="5"/>
    </row>
    <row r="1022" ht="15">
      <c r="G1022" s="5"/>
    </row>
    <row r="1023" ht="15">
      <c r="G1023" s="5"/>
    </row>
    <row r="1024" ht="15">
      <c r="G1024" s="5"/>
    </row>
    <row r="1025" ht="15">
      <c r="G1025" s="5"/>
    </row>
    <row r="1026" ht="15">
      <c r="G1026" s="5"/>
    </row>
    <row r="1027" ht="15">
      <c r="G1027" s="5"/>
    </row>
    <row r="1028" ht="15">
      <c r="G1028" s="5"/>
    </row>
    <row r="1029" ht="15">
      <c r="G1029" s="5"/>
    </row>
    <row r="1030" ht="15">
      <c r="G1030" s="5"/>
    </row>
    <row r="1031" ht="15">
      <c r="G1031" s="5"/>
    </row>
    <row r="1032" ht="15">
      <c r="G1032" s="5"/>
    </row>
    <row r="1033" ht="15">
      <c r="G1033" s="5"/>
    </row>
    <row r="1034" ht="15">
      <c r="G1034" s="5"/>
    </row>
    <row r="1035" ht="15">
      <c r="G1035" s="5"/>
    </row>
    <row r="1036" ht="15">
      <c r="G1036" s="5"/>
    </row>
    <row r="1037" ht="15">
      <c r="G1037" s="5"/>
    </row>
    <row r="1038" ht="15">
      <c r="G1038" s="5"/>
    </row>
    <row r="1039" ht="15">
      <c r="G1039" s="5"/>
    </row>
    <row r="1040" ht="15">
      <c r="G1040" s="5"/>
    </row>
    <row r="1041" ht="15">
      <c r="G1041" s="5"/>
    </row>
    <row r="1042" ht="15">
      <c r="G1042" s="5"/>
    </row>
    <row r="1043" ht="15">
      <c r="G1043" s="5"/>
    </row>
    <row r="1044" ht="15">
      <c r="G1044" s="5"/>
    </row>
    <row r="1045" ht="15">
      <c r="G1045" s="5"/>
    </row>
    <row r="1046" ht="15">
      <c r="G1046" s="5"/>
    </row>
    <row r="1047" ht="15">
      <c r="G1047" s="5"/>
    </row>
    <row r="1048" ht="15">
      <c r="G1048" s="5"/>
    </row>
    <row r="1049" ht="15">
      <c r="G1049" s="5"/>
    </row>
    <row r="1050" ht="15">
      <c r="G1050" s="5"/>
    </row>
    <row r="1051" ht="15">
      <c r="G1051" s="5"/>
    </row>
    <row r="1052" ht="15">
      <c r="G1052" s="5"/>
    </row>
    <row r="1053" ht="15">
      <c r="G1053" s="5"/>
    </row>
    <row r="1054" ht="15">
      <c r="G1054" s="5"/>
    </row>
    <row r="1055" ht="15">
      <c r="G1055" s="5"/>
    </row>
    <row r="1056" ht="15">
      <c r="G1056" s="5"/>
    </row>
    <row r="1057" ht="15">
      <c r="G1057" s="5"/>
    </row>
    <row r="1058" ht="15">
      <c r="G1058" s="5"/>
    </row>
    <row r="1059" ht="15">
      <c r="G1059" s="5"/>
    </row>
    <row r="1060" ht="15">
      <c r="G1060" s="5"/>
    </row>
    <row r="1061" ht="15">
      <c r="G1061" s="5"/>
    </row>
    <row r="1062" ht="15">
      <c r="G1062" s="5"/>
    </row>
    <row r="1063" ht="15">
      <c r="G1063" s="5"/>
    </row>
    <row r="1064" ht="15">
      <c r="G1064" s="5"/>
    </row>
    <row r="1065" ht="15">
      <c r="G1065" s="5"/>
    </row>
    <row r="1066" ht="15">
      <c r="G1066" s="5"/>
    </row>
    <row r="1067" ht="15">
      <c r="G1067" s="5"/>
    </row>
    <row r="1068" ht="15">
      <c r="G1068" s="5"/>
    </row>
    <row r="1069" ht="15">
      <c r="G1069" s="5"/>
    </row>
    <row r="1070" ht="15">
      <c r="G1070" s="5"/>
    </row>
    <row r="1071" ht="15">
      <c r="G1071" s="5"/>
    </row>
    <row r="1072" ht="15">
      <c r="G1072" s="5"/>
    </row>
    <row r="1073" ht="15">
      <c r="G1073" s="5"/>
    </row>
    <row r="1074" ht="15">
      <c r="G1074" s="5"/>
    </row>
    <row r="1075" ht="15">
      <c r="G1075" s="5"/>
    </row>
    <row r="1076" ht="15">
      <c r="G1076" s="5"/>
    </row>
    <row r="1077" ht="15">
      <c r="G1077" s="5"/>
    </row>
    <row r="1078" ht="15">
      <c r="G1078" s="5"/>
    </row>
    <row r="1079" ht="15">
      <c r="G1079" s="5"/>
    </row>
    <row r="1080" ht="15">
      <c r="G1080" s="5"/>
    </row>
    <row r="1081" ht="15">
      <c r="G1081" s="5"/>
    </row>
    <row r="1082" ht="15">
      <c r="G1082" s="5"/>
    </row>
    <row r="1083" ht="15">
      <c r="G1083" s="5"/>
    </row>
    <row r="1084" ht="15">
      <c r="G1084" s="5"/>
    </row>
    <row r="1085" ht="15">
      <c r="G1085" s="5"/>
    </row>
    <row r="1086" ht="15">
      <c r="G1086" s="5"/>
    </row>
    <row r="1087" ht="15">
      <c r="G1087" s="5"/>
    </row>
    <row r="1088" ht="15">
      <c r="G1088" s="5"/>
    </row>
    <row r="1089" ht="15">
      <c r="G1089" s="5"/>
    </row>
    <row r="1090" ht="15">
      <c r="G1090" s="5"/>
    </row>
    <row r="1091" ht="15">
      <c r="G1091" s="5"/>
    </row>
    <row r="1092" ht="15">
      <c r="G1092" s="5"/>
    </row>
    <row r="1093" ht="15">
      <c r="G1093" s="5"/>
    </row>
    <row r="1094" ht="15">
      <c r="G1094" s="5"/>
    </row>
    <row r="1095" ht="15">
      <c r="G1095" s="5"/>
    </row>
    <row r="1096" ht="15">
      <c r="G1096" s="5"/>
    </row>
    <row r="1097" ht="15">
      <c r="G1097" s="5"/>
    </row>
    <row r="1098" ht="15">
      <c r="G1098" s="5"/>
    </row>
    <row r="1099" ht="15">
      <c r="G1099" s="5"/>
    </row>
    <row r="1100" ht="15">
      <c r="G1100" s="5"/>
    </row>
    <row r="1101" ht="15">
      <c r="G1101" s="5"/>
    </row>
    <row r="1102" ht="15">
      <c r="G1102" s="5"/>
    </row>
    <row r="1103" ht="15">
      <c r="G1103" s="5"/>
    </row>
    <row r="1104" ht="15">
      <c r="G1104" s="5"/>
    </row>
    <row r="1105" ht="15">
      <c r="G1105" s="5"/>
    </row>
    <row r="1106" ht="15">
      <c r="G1106" s="5"/>
    </row>
    <row r="1107" ht="15">
      <c r="G1107" s="5"/>
    </row>
    <row r="1108" ht="15">
      <c r="G1108" s="5"/>
    </row>
    <row r="1109" ht="15">
      <c r="G1109" s="5"/>
    </row>
    <row r="1110" ht="15">
      <c r="G1110" s="5"/>
    </row>
    <row r="1111" ht="15">
      <c r="G1111" s="5"/>
    </row>
    <row r="1112" ht="15">
      <c r="G1112" s="5"/>
    </row>
    <row r="1113" ht="15">
      <c r="G1113" s="5"/>
    </row>
    <row r="1114" ht="15">
      <c r="G1114" s="5"/>
    </row>
    <row r="1115" ht="15">
      <c r="G1115" s="5"/>
    </row>
    <row r="1116" ht="15">
      <c r="G1116" s="5"/>
    </row>
    <row r="1117" ht="15">
      <c r="G1117" s="5"/>
    </row>
    <row r="1118" ht="15">
      <c r="G1118" s="5"/>
    </row>
    <row r="1119" ht="15">
      <c r="G1119" s="5"/>
    </row>
    <row r="1120" ht="15">
      <c r="G1120" s="5"/>
    </row>
    <row r="1121" ht="15">
      <c r="G1121" s="5"/>
    </row>
    <row r="1122" ht="15">
      <c r="G1122" s="5"/>
    </row>
    <row r="1123" ht="15">
      <c r="G1123" s="5"/>
    </row>
    <row r="1124" ht="15">
      <c r="G1124" s="5"/>
    </row>
    <row r="1125" ht="15">
      <c r="G1125" s="5"/>
    </row>
    <row r="1126" ht="15">
      <c r="G1126" s="5"/>
    </row>
    <row r="1127" ht="15">
      <c r="G1127" s="5"/>
    </row>
    <row r="1128" ht="15">
      <c r="G1128" s="5"/>
    </row>
    <row r="1129" ht="15">
      <c r="G1129" s="5"/>
    </row>
    <row r="1130" ht="15">
      <c r="G1130" s="5"/>
    </row>
    <row r="1131" ht="15">
      <c r="G1131" s="5"/>
    </row>
    <row r="1132" ht="15">
      <c r="G1132" s="5"/>
    </row>
    <row r="1133" ht="15">
      <c r="G1133" s="5"/>
    </row>
    <row r="1134" ht="15">
      <c r="G1134" s="5"/>
    </row>
    <row r="1135" ht="15">
      <c r="G1135" s="5"/>
    </row>
    <row r="1136" ht="15">
      <c r="G1136" s="5"/>
    </row>
    <row r="1137" ht="15">
      <c r="G1137" s="5"/>
    </row>
    <row r="1138" ht="15">
      <c r="G1138" s="5"/>
    </row>
    <row r="1139" ht="15">
      <c r="G1139" s="5"/>
    </row>
    <row r="1140" ht="15">
      <c r="G1140" s="5"/>
    </row>
    <row r="1141" ht="15">
      <c r="G1141" s="5"/>
    </row>
    <row r="1142" ht="15">
      <c r="G1142" s="5"/>
    </row>
    <row r="1143" ht="15">
      <c r="G1143" s="5"/>
    </row>
    <row r="1144" ht="15">
      <c r="G1144" s="5"/>
    </row>
    <row r="1145" ht="15">
      <c r="G1145" s="5"/>
    </row>
    <row r="1146" ht="15">
      <c r="G1146" s="5"/>
    </row>
    <row r="1147" ht="15">
      <c r="G1147" s="5"/>
    </row>
    <row r="1148" ht="15">
      <c r="G1148" s="5"/>
    </row>
    <row r="1149" ht="15">
      <c r="G1149" s="5"/>
    </row>
    <row r="1150" ht="15">
      <c r="G1150" s="5"/>
    </row>
    <row r="1151" ht="15">
      <c r="G1151" s="5"/>
    </row>
    <row r="1152" ht="15">
      <c r="G1152" s="5"/>
    </row>
    <row r="1153" ht="15">
      <c r="G1153" s="5"/>
    </row>
    <row r="1154" ht="15">
      <c r="G1154" s="5"/>
    </row>
    <row r="1155" ht="15">
      <c r="G1155" s="5"/>
    </row>
    <row r="1156" ht="15">
      <c r="G1156" s="5"/>
    </row>
    <row r="1157" ht="15">
      <c r="G1157" s="5"/>
    </row>
    <row r="1158" ht="15">
      <c r="G1158" s="5"/>
    </row>
    <row r="1159" ht="15">
      <c r="G1159" s="5"/>
    </row>
    <row r="1160" ht="15">
      <c r="G1160" s="5"/>
    </row>
    <row r="1161" ht="15">
      <c r="G1161" s="5"/>
    </row>
    <row r="1162" ht="15">
      <c r="G1162" s="5"/>
    </row>
    <row r="1163" ht="15">
      <c r="G1163" s="5"/>
    </row>
    <row r="1164" ht="15">
      <c r="G1164" s="5"/>
    </row>
    <row r="1165" ht="15">
      <c r="G1165" s="5"/>
    </row>
    <row r="1166" ht="15">
      <c r="G1166" s="5"/>
    </row>
    <row r="1167" ht="15">
      <c r="G1167" s="5"/>
    </row>
    <row r="1168" ht="15">
      <c r="G1168" s="5"/>
    </row>
    <row r="1169" ht="15">
      <c r="G1169" s="5"/>
    </row>
    <row r="1170" ht="15">
      <c r="G1170" s="5"/>
    </row>
    <row r="1171" ht="15">
      <c r="G1171" s="5"/>
    </row>
    <row r="1172" ht="15">
      <c r="G1172" s="5"/>
    </row>
    <row r="1173" ht="15">
      <c r="G1173" s="5"/>
    </row>
    <row r="1174" ht="15">
      <c r="G1174" s="5"/>
    </row>
    <row r="1175" ht="15">
      <c r="G1175" s="5"/>
    </row>
    <row r="1176" ht="15">
      <c r="G1176" s="5"/>
    </row>
    <row r="1177" ht="15">
      <c r="G1177" s="5"/>
    </row>
    <row r="1178" ht="15">
      <c r="G1178" s="5"/>
    </row>
    <row r="1179" ht="15">
      <c r="G1179" s="5"/>
    </row>
    <row r="1180" ht="15">
      <c r="G1180" s="5"/>
    </row>
    <row r="1181" ht="15">
      <c r="G1181" s="5"/>
    </row>
    <row r="1182" ht="15">
      <c r="G1182" s="5"/>
    </row>
    <row r="1183" ht="15">
      <c r="G1183" s="5"/>
    </row>
    <row r="1184" ht="15">
      <c r="G1184" s="5"/>
    </row>
    <row r="1185" ht="15">
      <c r="G1185" s="5"/>
    </row>
    <row r="1186" ht="15">
      <c r="G1186" s="5"/>
    </row>
    <row r="1187" ht="15">
      <c r="G1187" s="5"/>
    </row>
    <row r="1188" ht="15">
      <c r="G1188" s="5"/>
    </row>
    <row r="1189" ht="15">
      <c r="G1189" s="5"/>
    </row>
    <row r="1190" ht="15">
      <c r="G1190" s="5"/>
    </row>
    <row r="1191" ht="15">
      <c r="G1191" s="5"/>
    </row>
    <row r="1192" ht="15">
      <c r="G1192" s="5"/>
    </row>
    <row r="1193" ht="15">
      <c r="G1193" s="5"/>
    </row>
    <row r="1194" ht="15">
      <c r="G1194" s="5"/>
    </row>
    <row r="1195" ht="15">
      <c r="G1195" s="5"/>
    </row>
    <row r="1196" ht="15">
      <c r="G1196" s="5"/>
    </row>
    <row r="1197" ht="15">
      <c r="G1197" s="5"/>
    </row>
    <row r="1198" ht="15">
      <c r="G1198" s="5"/>
    </row>
    <row r="1199" ht="15">
      <c r="G1199" s="5"/>
    </row>
    <row r="1200" ht="15">
      <c r="G1200" s="5"/>
    </row>
    <row r="1201" ht="15">
      <c r="G1201" s="5"/>
    </row>
    <row r="1202" ht="15">
      <c r="G1202" s="5"/>
    </row>
    <row r="1203" ht="15">
      <c r="G1203" s="5"/>
    </row>
    <row r="1204" ht="15">
      <c r="G1204" s="5"/>
    </row>
    <row r="1205" ht="15">
      <c r="G1205" s="5"/>
    </row>
    <row r="1206" ht="15">
      <c r="G1206" s="5"/>
    </row>
    <row r="1207" ht="15">
      <c r="G1207" s="5"/>
    </row>
    <row r="1208" ht="15">
      <c r="G1208" s="5"/>
    </row>
    <row r="1209" ht="15">
      <c r="G1209" s="5"/>
    </row>
    <row r="1210" ht="15">
      <c r="G1210" s="5"/>
    </row>
    <row r="1211" ht="15">
      <c r="G1211" s="5"/>
    </row>
    <row r="1212" ht="15">
      <c r="G1212" s="5"/>
    </row>
    <row r="1213" ht="15">
      <c r="G1213" s="5"/>
    </row>
    <row r="1214" ht="15">
      <c r="G1214" s="5"/>
    </row>
    <row r="1215" ht="15">
      <c r="G1215" s="5"/>
    </row>
    <row r="1216" ht="15">
      <c r="G1216" s="5"/>
    </row>
    <row r="1217" ht="15">
      <c r="G1217" s="5"/>
    </row>
    <row r="1218" ht="15">
      <c r="G1218" s="5"/>
    </row>
    <row r="1219" ht="15">
      <c r="G1219" s="5"/>
    </row>
    <row r="1220" ht="15">
      <c r="G1220" s="5"/>
    </row>
    <row r="1221" ht="15">
      <c r="G1221" s="5"/>
    </row>
    <row r="1222" ht="15">
      <c r="G1222" s="5"/>
    </row>
    <row r="1223" ht="15">
      <c r="G1223" s="5"/>
    </row>
    <row r="1224" ht="15">
      <c r="G1224" s="5"/>
    </row>
    <row r="1225" ht="15">
      <c r="G1225" s="5"/>
    </row>
    <row r="1226" ht="15">
      <c r="G1226" s="5"/>
    </row>
    <row r="1227" ht="15">
      <c r="G1227" s="5"/>
    </row>
    <row r="1228" ht="15">
      <c r="G1228" s="5"/>
    </row>
    <row r="1229" ht="15">
      <c r="G1229" s="5"/>
    </row>
    <row r="1230" ht="15">
      <c r="G1230" s="5"/>
    </row>
    <row r="1231" ht="15">
      <c r="G1231" s="5"/>
    </row>
    <row r="1232" ht="15">
      <c r="G1232" s="5"/>
    </row>
    <row r="1233" ht="15">
      <c r="G1233" s="5"/>
    </row>
    <row r="1234" ht="15">
      <c r="G1234" s="5"/>
    </row>
    <row r="1235" ht="15">
      <c r="G1235" s="5"/>
    </row>
    <row r="1236" ht="15">
      <c r="G1236" s="5"/>
    </row>
    <row r="1237" ht="15">
      <c r="G1237" s="5"/>
    </row>
    <row r="1238" ht="15">
      <c r="G1238" s="5"/>
    </row>
    <row r="1239" ht="15">
      <c r="G1239" s="5"/>
    </row>
    <row r="1240" ht="15">
      <c r="G1240" s="5"/>
    </row>
    <row r="1241" ht="15">
      <c r="G1241" s="5"/>
    </row>
    <row r="1242" ht="15">
      <c r="G1242" s="5"/>
    </row>
    <row r="1243" ht="15">
      <c r="G1243" s="5"/>
    </row>
    <row r="1244" ht="15">
      <c r="G1244" s="5"/>
    </row>
    <row r="1245" ht="15">
      <c r="G1245" s="5"/>
    </row>
    <row r="1246" ht="15">
      <c r="G1246" s="5"/>
    </row>
    <row r="1247" ht="15">
      <c r="G1247" s="5"/>
    </row>
    <row r="1248" ht="15">
      <c r="G1248" s="5"/>
    </row>
    <row r="1249" ht="15">
      <c r="G1249" s="5"/>
    </row>
    <row r="1250" ht="15">
      <c r="G1250" s="5"/>
    </row>
    <row r="1251" ht="15">
      <c r="G1251" s="5"/>
    </row>
    <row r="1252" ht="15">
      <c r="G1252" s="5"/>
    </row>
    <row r="1253" ht="15">
      <c r="G1253" s="5"/>
    </row>
    <row r="1254" ht="15">
      <c r="G1254" s="5"/>
    </row>
    <row r="1255" ht="15">
      <c r="G1255" s="5"/>
    </row>
    <row r="1256" ht="15">
      <c r="G1256" s="5"/>
    </row>
    <row r="1257" ht="15">
      <c r="G1257" s="5"/>
    </row>
    <row r="1258" ht="15">
      <c r="G1258" s="5"/>
    </row>
    <row r="1259" ht="15">
      <c r="G1259" s="5"/>
    </row>
    <row r="1260" ht="15">
      <c r="G1260" s="5"/>
    </row>
    <row r="1261" ht="15">
      <c r="G1261" s="5"/>
    </row>
    <row r="1262" ht="15">
      <c r="G1262" s="5"/>
    </row>
    <row r="1263" ht="15">
      <c r="G1263" s="5"/>
    </row>
    <row r="1264" ht="15">
      <c r="G1264" s="5"/>
    </row>
    <row r="1265" ht="15">
      <c r="G1265" s="5"/>
    </row>
    <row r="1266" ht="15">
      <c r="G1266" s="5"/>
    </row>
    <row r="1267" ht="15">
      <c r="G1267" s="5"/>
    </row>
    <row r="1268" ht="15">
      <c r="G1268" s="5"/>
    </row>
    <row r="1269" ht="15">
      <c r="G1269" s="5"/>
    </row>
    <row r="1270" ht="15">
      <c r="G1270" s="5"/>
    </row>
    <row r="1271" ht="15">
      <c r="G1271" s="5"/>
    </row>
    <row r="1272" ht="15">
      <c r="G1272" s="5"/>
    </row>
    <row r="1273" ht="15">
      <c r="G1273" s="5"/>
    </row>
    <row r="1274" ht="15">
      <c r="G1274" s="5"/>
    </row>
    <row r="1275" ht="15">
      <c r="G1275" s="5"/>
    </row>
    <row r="1276" ht="15">
      <c r="G1276" s="5"/>
    </row>
    <row r="1277" ht="15">
      <c r="G1277" s="5"/>
    </row>
    <row r="1278" ht="15">
      <c r="G1278" s="5"/>
    </row>
    <row r="1279" ht="15">
      <c r="G1279" s="5"/>
    </row>
    <row r="1280" ht="15">
      <c r="G1280" s="5"/>
    </row>
    <row r="1281" ht="15">
      <c r="G1281" s="5"/>
    </row>
    <row r="1282" ht="15">
      <c r="G1282" s="5"/>
    </row>
    <row r="1283" ht="15">
      <c r="G1283" s="5"/>
    </row>
    <row r="1284" ht="15">
      <c r="G1284" s="5"/>
    </row>
    <row r="1285" ht="15">
      <c r="G1285" s="5"/>
    </row>
    <row r="1286" ht="15">
      <c r="G1286" s="5"/>
    </row>
    <row r="1287" ht="15">
      <c r="G1287" s="5"/>
    </row>
    <row r="1288" ht="15">
      <c r="G1288" s="5"/>
    </row>
    <row r="1289" ht="15">
      <c r="G1289" s="5"/>
    </row>
    <row r="1290" ht="15">
      <c r="G1290" s="5"/>
    </row>
    <row r="1291" ht="15">
      <c r="G1291" s="5"/>
    </row>
    <row r="1292" ht="15">
      <c r="G1292" s="5"/>
    </row>
    <row r="1293" ht="15">
      <c r="G1293" s="5"/>
    </row>
    <row r="1294" ht="15">
      <c r="G1294" s="5"/>
    </row>
    <row r="1295" ht="15">
      <c r="G1295" s="5"/>
    </row>
    <row r="1296" ht="15">
      <c r="G1296" s="5"/>
    </row>
    <row r="1297" ht="15">
      <c r="G1297" s="5"/>
    </row>
    <row r="1298" ht="15">
      <c r="G1298" s="5"/>
    </row>
    <row r="1299" ht="15">
      <c r="G1299" s="5"/>
    </row>
    <row r="1300" ht="15">
      <c r="G1300" s="5"/>
    </row>
    <row r="1301" ht="15">
      <c r="G1301" s="5"/>
    </row>
    <row r="1302" ht="15">
      <c r="G1302" s="5"/>
    </row>
    <row r="1303" ht="15">
      <c r="G1303" s="5"/>
    </row>
    <row r="1304" ht="15">
      <c r="G1304" s="5"/>
    </row>
    <row r="1305" ht="15">
      <c r="G1305" s="5"/>
    </row>
    <row r="1306" ht="15">
      <c r="G1306" s="5"/>
    </row>
    <row r="1307" ht="15">
      <c r="G1307" s="5"/>
    </row>
    <row r="1308" ht="15">
      <c r="G1308" s="5"/>
    </row>
    <row r="1309" ht="15">
      <c r="G1309" s="5"/>
    </row>
    <row r="1310" ht="15">
      <c r="G1310" s="5"/>
    </row>
    <row r="1311" ht="15">
      <c r="G1311" s="5"/>
    </row>
    <row r="1312" ht="15">
      <c r="G1312" s="5"/>
    </row>
    <row r="1313" ht="15">
      <c r="G1313" s="5"/>
    </row>
    <row r="1314" ht="15">
      <c r="G1314" s="5"/>
    </row>
    <row r="1315" ht="15">
      <c r="G1315" s="5"/>
    </row>
    <row r="1316" ht="15">
      <c r="G1316" s="5"/>
    </row>
    <row r="1317" ht="15">
      <c r="G1317" s="5"/>
    </row>
    <row r="1318" ht="15">
      <c r="G1318" s="5"/>
    </row>
    <row r="1319" ht="15">
      <c r="G1319" s="5"/>
    </row>
    <row r="1320" ht="15">
      <c r="G1320" s="5"/>
    </row>
    <row r="1321" ht="15">
      <c r="G1321" s="5"/>
    </row>
    <row r="1322" ht="15">
      <c r="G1322" s="5"/>
    </row>
    <row r="1323" ht="15">
      <c r="G1323" s="5"/>
    </row>
    <row r="1324" ht="15">
      <c r="G1324" s="5"/>
    </row>
    <row r="1325" ht="15">
      <c r="G1325" s="5"/>
    </row>
    <row r="1326" ht="15">
      <c r="G1326" s="5"/>
    </row>
    <row r="1327" ht="15">
      <c r="G1327" s="5"/>
    </row>
    <row r="1328" ht="15">
      <c r="G1328" s="5"/>
    </row>
    <row r="1329" ht="15">
      <c r="G1329" s="5"/>
    </row>
    <row r="1330" ht="15">
      <c r="G1330" s="5"/>
    </row>
    <row r="1331" ht="15">
      <c r="G1331" s="5"/>
    </row>
    <row r="1332" ht="15">
      <c r="G1332" s="5"/>
    </row>
    <row r="1333" ht="15">
      <c r="G1333" s="5"/>
    </row>
    <row r="1334" ht="15">
      <c r="G1334" s="5"/>
    </row>
    <row r="1335" ht="15">
      <c r="G1335" s="5"/>
    </row>
    <row r="1336" ht="15">
      <c r="G1336" s="5"/>
    </row>
    <row r="1337" ht="15">
      <c r="G1337" s="5"/>
    </row>
    <row r="1338" ht="15">
      <c r="G1338" s="5"/>
    </row>
    <row r="1339" ht="15">
      <c r="G1339" s="5"/>
    </row>
    <row r="1340" ht="15">
      <c r="G1340" s="5"/>
    </row>
    <row r="1341" ht="15">
      <c r="G1341" s="5"/>
    </row>
    <row r="1342" ht="15">
      <c r="G1342" s="5"/>
    </row>
    <row r="1343" ht="15">
      <c r="G1343" s="5"/>
    </row>
    <row r="1344" ht="15">
      <c r="G1344" s="5"/>
    </row>
    <row r="1345" ht="15">
      <c r="G1345" s="5"/>
    </row>
    <row r="1346" ht="15">
      <c r="G1346" s="5"/>
    </row>
    <row r="1347" ht="15">
      <c r="G1347" s="5"/>
    </row>
    <row r="1348" ht="15">
      <c r="G1348" s="5"/>
    </row>
    <row r="1349" ht="15">
      <c r="G1349" s="5"/>
    </row>
    <row r="1350" ht="15">
      <c r="G1350" s="5"/>
    </row>
    <row r="1351" ht="15">
      <c r="G1351" s="5"/>
    </row>
    <row r="1352" ht="15">
      <c r="G1352" s="5"/>
    </row>
    <row r="1353" ht="15">
      <c r="G1353" s="5"/>
    </row>
    <row r="1354" ht="15">
      <c r="G1354" s="5"/>
    </row>
    <row r="1355" ht="15">
      <c r="G1355" s="5"/>
    </row>
    <row r="1356" ht="15">
      <c r="G1356" s="5"/>
    </row>
    <row r="1357" ht="15">
      <c r="G1357" s="5"/>
    </row>
    <row r="1358" ht="15">
      <c r="G1358" s="5"/>
    </row>
    <row r="1359" ht="15">
      <c r="G1359" s="5"/>
    </row>
    <row r="1360" ht="15">
      <c r="G1360" s="5"/>
    </row>
    <row r="1361" ht="15">
      <c r="G1361" s="5"/>
    </row>
    <row r="1362" ht="15">
      <c r="G1362" s="5"/>
    </row>
    <row r="1363" ht="15">
      <c r="G1363" s="5"/>
    </row>
    <row r="1364" ht="15">
      <c r="G1364" s="5"/>
    </row>
    <row r="1365" ht="15">
      <c r="G1365" s="5"/>
    </row>
    <row r="1366" ht="15">
      <c r="G1366" s="5"/>
    </row>
    <row r="1367" ht="15">
      <c r="G1367" s="5"/>
    </row>
    <row r="1368" ht="15">
      <c r="G1368" s="5"/>
    </row>
    <row r="1369" ht="15">
      <c r="G1369" s="5"/>
    </row>
    <row r="1370" ht="15">
      <c r="G1370" s="5"/>
    </row>
    <row r="1371" ht="15">
      <c r="G1371" s="5"/>
    </row>
    <row r="1372" ht="15">
      <c r="G1372" s="5"/>
    </row>
    <row r="1373" ht="15">
      <c r="G1373" s="5"/>
    </row>
    <row r="1374" ht="15">
      <c r="G1374" s="5"/>
    </row>
    <row r="1375" ht="15">
      <c r="G1375" s="5"/>
    </row>
    <row r="1376" ht="15">
      <c r="G1376" s="5"/>
    </row>
    <row r="1377" ht="15">
      <c r="G1377" s="5"/>
    </row>
    <row r="1378" ht="15">
      <c r="G1378" s="5"/>
    </row>
    <row r="1379" ht="15">
      <c r="G1379" s="5"/>
    </row>
    <row r="1380" ht="15">
      <c r="G1380" s="5"/>
    </row>
    <row r="1381" ht="15">
      <c r="G1381" s="5"/>
    </row>
    <row r="1382" ht="15">
      <c r="G1382" s="5"/>
    </row>
    <row r="1383" ht="15">
      <c r="G1383" s="5"/>
    </row>
    <row r="1384" ht="15">
      <c r="G1384" s="5"/>
    </row>
    <row r="1385" ht="15">
      <c r="G1385" s="5"/>
    </row>
    <row r="1386" ht="15">
      <c r="G1386" s="5"/>
    </row>
    <row r="1387" ht="15">
      <c r="G1387" s="5"/>
    </row>
    <row r="1388" ht="15">
      <c r="G1388" s="5"/>
    </row>
    <row r="1389" ht="15">
      <c r="G1389" s="5"/>
    </row>
    <row r="1390" ht="15">
      <c r="G1390" s="5"/>
    </row>
    <row r="1391" ht="15">
      <c r="G1391" s="5"/>
    </row>
    <row r="1392" ht="15">
      <c r="G1392" s="5"/>
    </row>
    <row r="1393" ht="15">
      <c r="G1393" s="5"/>
    </row>
    <row r="1394" ht="15">
      <c r="G1394" s="5"/>
    </row>
    <row r="1395" ht="15">
      <c r="G1395" s="5"/>
    </row>
    <row r="1396" ht="15">
      <c r="G1396" s="5"/>
    </row>
    <row r="1397" ht="15">
      <c r="G1397" s="5"/>
    </row>
    <row r="1398" ht="15">
      <c r="G1398" s="5"/>
    </row>
    <row r="1399" ht="15">
      <c r="G1399" s="5"/>
    </row>
    <row r="1400" ht="15">
      <c r="G1400" s="5"/>
    </row>
    <row r="1401" ht="15">
      <c r="G1401" s="5"/>
    </row>
    <row r="1402" ht="15">
      <c r="G1402" s="5"/>
    </row>
    <row r="1403" ht="15">
      <c r="G1403" s="5"/>
    </row>
    <row r="1404" ht="15">
      <c r="G1404" s="5"/>
    </row>
    <row r="1405" ht="15">
      <c r="G1405" s="5"/>
    </row>
    <row r="1406" ht="15">
      <c r="G1406" s="5"/>
    </row>
    <row r="1407" ht="15">
      <c r="G1407" s="5"/>
    </row>
    <row r="1408" ht="15">
      <c r="G1408" s="5"/>
    </row>
    <row r="1409" ht="15">
      <c r="G1409" s="5"/>
    </row>
    <row r="1410" ht="15">
      <c r="G1410" s="5"/>
    </row>
    <row r="1411" ht="15">
      <c r="G1411" s="5"/>
    </row>
    <row r="1412" ht="15">
      <c r="G1412" s="5"/>
    </row>
    <row r="1413" ht="15">
      <c r="G1413" s="5"/>
    </row>
    <row r="1414" ht="15">
      <c r="G1414" s="5"/>
    </row>
    <row r="1415" ht="15">
      <c r="G1415" s="5"/>
    </row>
    <row r="1416" ht="15">
      <c r="G1416" s="5"/>
    </row>
    <row r="1417" ht="15">
      <c r="G1417" s="5"/>
    </row>
    <row r="1418" ht="15">
      <c r="G1418" s="5"/>
    </row>
    <row r="1419" ht="15">
      <c r="G1419" s="5"/>
    </row>
    <row r="1420" ht="15">
      <c r="G1420" s="5"/>
    </row>
    <row r="1421" ht="15">
      <c r="G1421" s="5"/>
    </row>
    <row r="1422" ht="15">
      <c r="G1422" s="5"/>
    </row>
    <row r="1423" ht="15">
      <c r="G1423" s="5"/>
    </row>
    <row r="1424" ht="15">
      <c r="G1424" s="5"/>
    </row>
    <row r="1425" ht="15">
      <c r="G1425" s="5"/>
    </row>
    <row r="1426" ht="15">
      <c r="G1426" s="5"/>
    </row>
    <row r="1427" ht="15">
      <c r="G1427" s="5"/>
    </row>
    <row r="1428" ht="15">
      <c r="G1428" s="5"/>
    </row>
    <row r="1429" ht="15">
      <c r="G1429" s="5"/>
    </row>
    <row r="1430" ht="15">
      <c r="G1430" s="5"/>
    </row>
    <row r="1431" ht="15">
      <c r="G1431" s="5"/>
    </row>
    <row r="1432" ht="15">
      <c r="G1432" s="5"/>
    </row>
    <row r="1433" ht="15">
      <c r="G1433" s="5"/>
    </row>
    <row r="1434" ht="15">
      <c r="G1434" s="5"/>
    </row>
    <row r="1435" ht="15">
      <c r="G1435" s="5"/>
    </row>
    <row r="1436" ht="15">
      <c r="G1436" s="5"/>
    </row>
    <row r="1437" ht="15">
      <c r="G1437" s="5"/>
    </row>
    <row r="1438" ht="15">
      <c r="G1438" s="5"/>
    </row>
    <row r="1439" ht="15">
      <c r="G1439" s="5"/>
    </row>
    <row r="1440" ht="15">
      <c r="G1440" s="5"/>
    </row>
    <row r="1441" ht="15">
      <c r="G1441" s="5"/>
    </row>
    <row r="1442" ht="15">
      <c r="G1442" s="5"/>
    </row>
    <row r="1443" ht="15">
      <c r="G1443" s="5"/>
    </row>
    <row r="1444" ht="15">
      <c r="G1444" s="5"/>
    </row>
    <row r="1445" ht="15">
      <c r="G1445" s="5"/>
    </row>
    <row r="1446" ht="15">
      <c r="G1446" s="5"/>
    </row>
    <row r="1447" ht="15">
      <c r="G1447" s="5"/>
    </row>
    <row r="1448" ht="15">
      <c r="G1448" s="5"/>
    </row>
    <row r="1449" ht="15">
      <c r="G1449" s="5"/>
    </row>
    <row r="1450" ht="15">
      <c r="G1450" s="5"/>
    </row>
    <row r="1451" ht="15">
      <c r="G1451" s="5"/>
    </row>
    <row r="1452" ht="15">
      <c r="G1452" s="5"/>
    </row>
    <row r="1453" ht="15">
      <c r="G1453" s="5"/>
    </row>
    <row r="1454" ht="15">
      <c r="G1454" s="5"/>
    </row>
    <row r="1455" ht="15">
      <c r="G1455" s="5"/>
    </row>
    <row r="1456" ht="15">
      <c r="G1456" s="5"/>
    </row>
    <row r="1457" ht="15">
      <c r="G1457" s="5"/>
    </row>
    <row r="1458" ht="15">
      <c r="G1458" s="5"/>
    </row>
    <row r="1459" ht="15">
      <c r="G1459" s="5"/>
    </row>
    <row r="1460" ht="15">
      <c r="G1460" s="5"/>
    </row>
    <row r="1461" ht="15">
      <c r="G1461" s="5"/>
    </row>
    <row r="1462" ht="15">
      <c r="G1462" s="5"/>
    </row>
    <row r="1463" ht="15">
      <c r="G1463" s="5"/>
    </row>
    <row r="1464" ht="15">
      <c r="G1464" s="5"/>
    </row>
    <row r="1465" ht="15">
      <c r="G1465" s="5"/>
    </row>
    <row r="1466" ht="15">
      <c r="G1466" s="5"/>
    </row>
    <row r="1467" ht="15">
      <c r="G1467" s="5"/>
    </row>
    <row r="1468" ht="15">
      <c r="G1468" s="5"/>
    </row>
    <row r="1469" ht="15">
      <c r="G1469" s="5"/>
    </row>
    <row r="1470" ht="15">
      <c r="G1470" s="5"/>
    </row>
    <row r="1471" ht="15">
      <c r="G1471" s="5"/>
    </row>
    <row r="1472" ht="15">
      <c r="G1472" s="5"/>
    </row>
    <row r="1473" ht="15">
      <c r="G1473" s="5"/>
    </row>
    <row r="1474" ht="15">
      <c r="G1474" s="5"/>
    </row>
    <row r="1475" ht="15">
      <c r="G1475" s="5"/>
    </row>
    <row r="1476" ht="15">
      <c r="G1476" s="5"/>
    </row>
    <row r="1477" ht="15">
      <c r="G1477" s="5"/>
    </row>
    <row r="1478" ht="15">
      <c r="G1478" s="5"/>
    </row>
    <row r="1479" ht="15">
      <c r="G1479" s="5"/>
    </row>
    <row r="1480" ht="15">
      <c r="G1480" s="5"/>
    </row>
    <row r="1481" ht="15">
      <c r="G1481" s="5"/>
    </row>
    <row r="1482" ht="15">
      <c r="G1482" s="5"/>
    </row>
    <row r="1483" ht="15">
      <c r="G1483" s="5"/>
    </row>
    <row r="1484" ht="15">
      <c r="G1484" s="5"/>
    </row>
    <row r="1485" ht="15">
      <c r="G1485" s="5"/>
    </row>
    <row r="1486" ht="15">
      <c r="G1486" s="5"/>
    </row>
    <row r="1487" ht="15">
      <c r="G1487" s="5"/>
    </row>
    <row r="1488" ht="15">
      <c r="G1488" s="5"/>
    </row>
    <row r="1489" ht="15">
      <c r="G1489" s="5"/>
    </row>
    <row r="1490" ht="15">
      <c r="G1490" s="5"/>
    </row>
    <row r="1491" ht="15">
      <c r="G1491" s="5"/>
    </row>
    <row r="1492" ht="15">
      <c r="G1492" s="5"/>
    </row>
    <row r="1493" ht="15">
      <c r="G1493" s="5"/>
    </row>
    <row r="1494" ht="15">
      <c r="G1494" s="5"/>
    </row>
    <row r="1495" ht="15">
      <c r="G1495" s="5"/>
    </row>
    <row r="1496" ht="15">
      <c r="G1496" s="5"/>
    </row>
    <row r="1497" ht="15">
      <c r="G1497" s="5"/>
    </row>
    <row r="1498" ht="15">
      <c r="G1498" s="5"/>
    </row>
    <row r="1499" ht="15">
      <c r="G1499" s="5"/>
    </row>
    <row r="1500" ht="15">
      <c r="G1500" s="5"/>
    </row>
    <row r="1501" ht="15">
      <c r="G1501" s="5"/>
    </row>
    <row r="1502" ht="15">
      <c r="G1502" s="5"/>
    </row>
    <row r="1503" ht="15">
      <c r="G1503" s="5"/>
    </row>
    <row r="1504" ht="15">
      <c r="G1504" s="5"/>
    </row>
    <row r="1505" ht="15">
      <c r="G1505" s="5"/>
    </row>
    <row r="1506" ht="15">
      <c r="G1506" s="5"/>
    </row>
    <row r="1507" ht="15">
      <c r="G1507" s="5"/>
    </row>
    <row r="1508" ht="15">
      <c r="G1508" s="5"/>
    </row>
    <row r="1509" ht="15">
      <c r="G1509" s="5"/>
    </row>
    <row r="1510" ht="15">
      <c r="G1510" s="5"/>
    </row>
    <row r="1511" ht="15">
      <c r="G1511" s="5"/>
    </row>
    <row r="1512" ht="15">
      <c r="G1512" s="5"/>
    </row>
    <row r="1513" ht="15">
      <c r="G1513" s="5"/>
    </row>
    <row r="1514" ht="15">
      <c r="G1514" s="5"/>
    </row>
    <row r="1515" ht="15">
      <c r="G1515" s="5"/>
    </row>
    <row r="1516" ht="15">
      <c r="G1516" s="5"/>
    </row>
    <row r="1517" ht="15">
      <c r="G1517" s="5"/>
    </row>
    <row r="1518" ht="15">
      <c r="G1518" s="5"/>
    </row>
    <row r="1519" ht="15">
      <c r="G1519" s="5"/>
    </row>
    <row r="1520" ht="15">
      <c r="G1520" s="5"/>
    </row>
    <row r="1521" ht="15">
      <c r="G1521" s="5"/>
    </row>
    <row r="1522" ht="15">
      <c r="G1522" s="5"/>
    </row>
    <row r="1523" ht="15">
      <c r="G1523" s="5"/>
    </row>
    <row r="1524" ht="15">
      <c r="G1524" s="5"/>
    </row>
    <row r="1525" ht="15">
      <c r="G1525" s="5"/>
    </row>
    <row r="1526" ht="15">
      <c r="G1526" s="5"/>
    </row>
    <row r="1527" ht="15">
      <c r="G1527" s="5"/>
    </row>
    <row r="1528" ht="15">
      <c r="G1528" s="5"/>
    </row>
    <row r="1529" ht="15">
      <c r="G1529" s="5"/>
    </row>
    <row r="1530" ht="15">
      <c r="G1530" s="5"/>
    </row>
    <row r="1531" ht="15">
      <c r="G1531" s="5"/>
    </row>
    <row r="1532" ht="15">
      <c r="G1532" s="5"/>
    </row>
    <row r="1533" ht="15">
      <c r="G1533" s="5"/>
    </row>
    <row r="1534" ht="15">
      <c r="G1534" s="5"/>
    </row>
    <row r="1535" ht="15">
      <c r="G1535" s="5"/>
    </row>
    <row r="1536" ht="15">
      <c r="G1536" s="5"/>
    </row>
    <row r="1537" ht="15">
      <c r="G1537" s="5"/>
    </row>
    <row r="1538" ht="15">
      <c r="G1538" s="5"/>
    </row>
    <row r="1539" ht="15">
      <c r="G1539" s="5"/>
    </row>
    <row r="1540" ht="15">
      <c r="G1540" s="5"/>
    </row>
    <row r="1541" ht="15">
      <c r="G1541" s="5"/>
    </row>
    <row r="1542" ht="15">
      <c r="G1542" s="5"/>
    </row>
    <row r="1543" ht="15">
      <c r="G1543" s="5"/>
    </row>
    <row r="1544" ht="15">
      <c r="G1544" s="5"/>
    </row>
    <row r="1545" ht="15">
      <c r="G1545" s="5"/>
    </row>
    <row r="1546" ht="15">
      <c r="G1546" s="5"/>
    </row>
    <row r="1547" ht="15">
      <c r="G1547" s="5"/>
    </row>
    <row r="1548" ht="15">
      <c r="G1548" s="5"/>
    </row>
    <row r="1549" ht="15">
      <c r="G1549" s="5"/>
    </row>
    <row r="1550" ht="15">
      <c r="G1550" s="5"/>
    </row>
    <row r="1551" ht="15">
      <c r="G1551" s="5"/>
    </row>
    <row r="1552" ht="15">
      <c r="G1552" s="5"/>
    </row>
    <row r="1553" ht="15">
      <c r="G1553" s="5"/>
    </row>
    <row r="1554" ht="15">
      <c r="G1554" s="5"/>
    </row>
    <row r="1555" ht="15">
      <c r="G1555" s="5"/>
    </row>
    <row r="1556" ht="15">
      <c r="G1556" s="5"/>
    </row>
    <row r="1557" ht="15">
      <c r="G1557" s="5"/>
    </row>
    <row r="1558" ht="15">
      <c r="G1558" s="5"/>
    </row>
    <row r="1559" ht="15">
      <c r="G1559" s="5"/>
    </row>
    <row r="1560" ht="15">
      <c r="G1560" s="5"/>
    </row>
    <row r="1561" ht="15">
      <c r="G1561" s="5"/>
    </row>
    <row r="1562" ht="15">
      <c r="G1562" s="5"/>
    </row>
    <row r="1563" ht="15">
      <c r="G1563" s="5"/>
    </row>
    <row r="1564" ht="15">
      <c r="G1564" s="5"/>
    </row>
    <row r="1565" ht="15">
      <c r="G1565" s="5"/>
    </row>
    <row r="1566" ht="15">
      <c r="G1566" s="5"/>
    </row>
    <row r="1567" ht="15">
      <c r="G1567" s="5"/>
    </row>
    <row r="1568" ht="15">
      <c r="G1568" s="5"/>
    </row>
    <row r="1569" ht="15">
      <c r="G1569" s="5"/>
    </row>
    <row r="1570" ht="15">
      <c r="G1570" s="5"/>
    </row>
    <row r="1571" ht="15">
      <c r="G1571" s="5"/>
    </row>
    <row r="1572" ht="15">
      <c r="G1572" s="5"/>
    </row>
    <row r="1573" ht="15">
      <c r="G1573" s="5"/>
    </row>
    <row r="1574" ht="15">
      <c r="G1574" s="5"/>
    </row>
    <row r="1575" ht="15">
      <c r="G1575" s="5"/>
    </row>
    <row r="1576" ht="15">
      <c r="G1576" s="5"/>
    </row>
    <row r="1577" ht="15">
      <c r="G1577" s="5"/>
    </row>
    <row r="1578" ht="15">
      <c r="G1578" s="5"/>
    </row>
    <row r="1579" ht="15">
      <c r="G1579" s="5"/>
    </row>
    <row r="1580" ht="15">
      <c r="G1580" s="5"/>
    </row>
    <row r="1581" ht="15">
      <c r="G1581" s="5"/>
    </row>
    <row r="1582" ht="15">
      <c r="G1582" s="5"/>
    </row>
    <row r="1583" ht="15">
      <c r="G1583" s="5"/>
    </row>
    <row r="1584" ht="15">
      <c r="G1584" s="5"/>
    </row>
    <row r="1585" ht="15">
      <c r="G1585" s="5"/>
    </row>
    <row r="1586" ht="15">
      <c r="G1586" s="5"/>
    </row>
    <row r="1587" ht="15">
      <c r="G1587" s="5"/>
    </row>
    <row r="1588" ht="15">
      <c r="G1588" s="5"/>
    </row>
    <row r="1589" ht="15">
      <c r="G1589" s="5"/>
    </row>
    <row r="1590" ht="15">
      <c r="G1590" s="5"/>
    </row>
    <row r="1591" ht="15">
      <c r="G1591" s="5"/>
    </row>
    <row r="1592" ht="15">
      <c r="G1592" s="5"/>
    </row>
    <row r="1593" ht="15">
      <c r="G1593" s="5"/>
    </row>
    <row r="1594" ht="15">
      <c r="G1594" s="5"/>
    </row>
    <row r="1595" ht="15">
      <c r="G1595" s="5"/>
    </row>
    <row r="1596" ht="15">
      <c r="G1596" s="5"/>
    </row>
    <row r="1597" ht="15">
      <c r="G1597" s="5"/>
    </row>
    <row r="1598" ht="15">
      <c r="G1598" s="5"/>
    </row>
    <row r="1599" ht="15">
      <c r="G1599" s="5"/>
    </row>
    <row r="1600" ht="15">
      <c r="G1600" s="5"/>
    </row>
    <row r="1601" ht="15">
      <c r="G1601" s="5"/>
    </row>
    <row r="1602" ht="15">
      <c r="G1602" s="5"/>
    </row>
    <row r="1603" ht="15">
      <c r="G1603" s="5"/>
    </row>
    <row r="1604" ht="15">
      <c r="G1604" s="5"/>
    </row>
    <row r="1605" ht="15">
      <c r="G1605" s="5"/>
    </row>
    <row r="1606" ht="15">
      <c r="G1606" s="5"/>
    </row>
    <row r="1607" ht="15">
      <c r="G1607" s="5"/>
    </row>
    <row r="1608" ht="15">
      <c r="G1608" s="5"/>
    </row>
    <row r="1609" ht="15">
      <c r="G1609" s="5"/>
    </row>
    <row r="1610" ht="15">
      <c r="G1610" s="5"/>
    </row>
    <row r="1611" ht="15">
      <c r="G1611" s="5"/>
    </row>
    <row r="1612" ht="15">
      <c r="G1612" s="5"/>
    </row>
    <row r="1613" ht="15">
      <c r="G1613" s="5"/>
    </row>
    <row r="1614" ht="15">
      <c r="G1614" s="5"/>
    </row>
    <row r="1615" ht="15">
      <c r="G1615" s="5"/>
    </row>
    <row r="1616" ht="15">
      <c r="G1616" s="5"/>
    </row>
    <row r="1617" ht="15">
      <c r="G1617" s="5"/>
    </row>
    <row r="1618" ht="15">
      <c r="G1618" s="5"/>
    </row>
    <row r="1619" ht="15">
      <c r="G1619" s="5"/>
    </row>
    <row r="1620" ht="15">
      <c r="G1620" s="5"/>
    </row>
    <row r="1621" ht="15">
      <c r="G1621" s="5"/>
    </row>
    <row r="1622" ht="15">
      <c r="G1622" s="5"/>
    </row>
    <row r="1623" ht="15">
      <c r="G1623" s="5"/>
    </row>
    <row r="1624" ht="15">
      <c r="G1624" s="5"/>
    </row>
    <row r="1625" ht="15">
      <c r="G1625" s="5"/>
    </row>
    <row r="1626" ht="15">
      <c r="G1626" s="5"/>
    </row>
    <row r="1627" ht="15">
      <c r="G1627" s="5"/>
    </row>
    <row r="1628" ht="15">
      <c r="G1628" s="5"/>
    </row>
    <row r="1629" ht="15">
      <c r="G1629" s="5"/>
    </row>
    <row r="1630" ht="15">
      <c r="G1630" s="5"/>
    </row>
    <row r="1631" ht="15">
      <c r="G1631" s="5"/>
    </row>
    <row r="1632" ht="15">
      <c r="G1632" s="5"/>
    </row>
    <row r="1633" ht="15">
      <c r="G1633" s="5"/>
    </row>
    <row r="1634" ht="15">
      <c r="G1634" s="5"/>
    </row>
    <row r="1635" ht="15">
      <c r="G1635" s="5"/>
    </row>
    <row r="1636" ht="15">
      <c r="G1636" s="5"/>
    </row>
    <row r="1637" ht="15">
      <c r="G1637" s="5"/>
    </row>
    <row r="1638" ht="15">
      <c r="G1638" s="5"/>
    </row>
    <row r="1639" ht="15">
      <c r="G1639" s="5"/>
    </row>
    <row r="1640" ht="15">
      <c r="G1640" s="5"/>
    </row>
    <row r="1641" ht="15">
      <c r="G1641" s="5"/>
    </row>
    <row r="1642" ht="15">
      <c r="G1642" s="5"/>
    </row>
    <row r="1643" ht="15">
      <c r="G1643" s="5"/>
    </row>
    <row r="1644" ht="15">
      <c r="G1644" s="5"/>
    </row>
    <row r="1645" ht="15">
      <c r="G1645" s="5"/>
    </row>
    <row r="1646" ht="15">
      <c r="G1646" s="5"/>
    </row>
    <row r="1647" ht="15">
      <c r="G1647" s="5"/>
    </row>
    <row r="1648" ht="15">
      <c r="G1648" s="5"/>
    </row>
    <row r="1649" ht="15">
      <c r="G1649" s="5"/>
    </row>
    <row r="1650" ht="15">
      <c r="G1650" s="5"/>
    </row>
    <row r="1651" ht="15">
      <c r="G1651" s="5"/>
    </row>
    <row r="1652" ht="15">
      <c r="G1652" s="5"/>
    </row>
    <row r="1653" ht="15">
      <c r="G1653" s="5"/>
    </row>
    <row r="1654" ht="15">
      <c r="G1654" s="5"/>
    </row>
    <row r="1655" ht="15">
      <c r="G1655" s="5"/>
    </row>
    <row r="1656" ht="15">
      <c r="G1656" s="5"/>
    </row>
    <row r="1657" ht="15">
      <c r="G1657" s="5"/>
    </row>
    <row r="1658" ht="15">
      <c r="G1658" s="5"/>
    </row>
    <row r="1659" ht="15">
      <c r="G1659" s="5"/>
    </row>
    <row r="1660" ht="15">
      <c r="G1660" s="5"/>
    </row>
    <row r="1661" ht="15">
      <c r="G1661" s="5"/>
    </row>
    <row r="1662" ht="15">
      <c r="G1662" s="5"/>
    </row>
    <row r="1663" ht="15">
      <c r="G1663" s="5"/>
    </row>
    <row r="1664" ht="15">
      <c r="G1664" s="5"/>
    </row>
    <row r="1665" ht="15">
      <c r="G1665" s="5"/>
    </row>
    <row r="1666" ht="15">
      <c r="G1666" s="5"/>
    </row>
    <row r="1667" ht="15">
      <c r="G1667" s="5"/>
    </row>
    <row r="1668" ht="15">
      <c r="G1668" s="5"/>
    </row>
    <row r="1669" ht="15">
      <c r="G1669" s="5"/>
    </row>
    <row r="1670" ht="15">
      <c r="G1670" s="5"/>
    </row>
    <row r="1671" ht="15">
      <c r="G1671" s="5"/>
    </row>
    <row r="1672" ht="15">
      <c r="G1672" s="5"/>
    </row>
    <row r="1673" ht="15">
      <c r="G1673" s="5"/>
    </row>
    <row r="1674" ht="15">
      <c r="G1674" s="5"/>
    </row>
    <row r="1675" ht="15">
      <c r="G1675" s="5"/>
    </row>
    <row r="1676" ht="15">
      <c r="G1676" s="5"/>
    </row>
    <row r="1677" ht="15">
      <c r="G1677" s="5"/>
    </row>
    <row r="1678" ht="15">
      <c r="G1678" s="5"/>
    </row>
    <row r="1679" ht="15">
      <c r="G1679" s="5"/>
    </row>
    <row r="1680" ht="15">
      <c r="G1680" s="5"/>
    </row>
    <row r="1681" ht="15">
      <c r="G1681" s="5"/>
    </row>
    <row r="1682" ht="15">
      <c r="G1682" s="5"/>
    </row>
    <row r="1683" ht="15">
      <c r="G1683" s="5"/>
    </row>
    <row r="1684" ht="15">
      <c r="G1684" s="5"/>
    </row>
    <row r="1685" ht="15">
      <c r="G1685" s="5"/>
    </row>
    <row r="1686" ht="15">
      <c r="G1686" s="5"/>
    </row>
    <row r="1687" ht="15">
      <c r="G1687" s="5"/>
    </row>
    <row r="1688" ht="15">
      <c r="G1688" s="5"/>
    </row>
    <row r="1689" ht="15">
      <c r="G1689" s="5"/>
    </row>
    <row r="1690" ht="15">
      <c r="G1690" s="5"/>
    </row>
    <row r="1691" ht="15">
      <c r="G1691" s="5"/>
    </row>
    <row r="1692" ht="15">
      <c r="G1692" s="5"/>
    </row>
    <row r="1693" ht="15">
      <c r="G1693" s="5"/>
    </row>
    <row r="1694" ht="15">
      <c r="G1694" s="5"/>
    </row>
    <row r="1695" ht="15">
      <c r="G1695" s="5"/>
    </row>
    <row r="1696" ht="15">
      <c r="G1696" s="5"/>
    </row>
    <row r="1697" ht="15">
      <c r="G1697" s="5"/>
    </row>
    <row r="1698" ht="15">
      <c r="G1698" s="5"/>
    </row>
    <row r="1699" ht="15">
      <c r="G1699" s="5"/>
    </row>
    <row r="1700" ht="15">
      <c r="G1700" s="5"/>
    </row>
    <row r="1701" ht="15">
      <c r="G1701" s="5"/>
    </row>
    <row r="1702" ht="15">
      <c r="G1702" s="5"/>
    </row>
    <row r="1703" ht="15">
      <c r="G1703" s="5"/>
    </row>
    <row r="1704" ht="15">
      <c r="G1704" s="5"/>
    </row>
    <row r="1705" ht="15">
      <c r="G1705" s="5"/>
    </row>
    <row r="1706" ht="15">
      <c r="G1706" s="5"/>
    </row>
    <row r="1707" ht="15">
      <c r="G1707" s="5"/>
    </row>
    <row r="1708" ht="15">
      <c r="G1708" s="5"/>
    </row>
    <row r="1709" ht="15">
      <c r="G1709" s="5"/>
    </row>
    <row r="1710" ht="15">
      <c r="G1710" s="5"/>
    </row>
    <row r="1711" ht="15">
      <c r="G1711" s="5"/>
    </row>
    <row r="1712" ht="15">
      <c r="G1712" s="5"/>
    </row>
    <row r="1713" ht="15">
      <c r="G1713" s="5"/>
    </row>
    <row r="1714" ht="15">
      <c r="G1714" s="5"/>
    </row>
    <row r="1715" ht="15">
      <c r="G1715" s="5"/>
    </row>
    <row r="1716" ht="15">
      <c r="G1716" s="5"/>
    </row>
    <row r="1717" ht="15">
      <c r="G1717" s="5"/>
    </row>
    <row r="1718" ht="15">
      <c r="G1718" s="5"/>
    </row>
    <row r="1719" ht="15">
      <c r="G1719" s="5"/>
    </row>
    <row r="1720" ht="15">
      <c r="G1720" s="5"/>
    </row>
    <row r="1721" ht="15">
      <c r="G1721" s="5"/>
    </row>
    <row r="1722" ht="15">
      <c r="G1722" s="5"/>
    </row>
    <row r="1723" ht="15">
      <c r="G1723" s="5"/>
    </row>
    <row r="1724" ht="15">
      <c r="G1724" s="5"/>
    </row>
    <row r="1725" ht="15">
      <c r="G1725" s="5"/>
    </row>
    <row r="1726" ht="15">
      <c r="G1726" s="5"/>
    </row>
    <row r="1727" ht="15">
      <c r="G1727" s="5"/>
    </row>
    <row r="1728" ht="15">
      <c r="G1728" s="5"/>
    </row>
    <row r="1729" ht="15">
      <c r="G1729" s="5"/>
    </row>
    <row r="1730" ht="15">
      <c r="G1730" s="5"/>
    </row>
    <row r="1731" ht="15">
      <c r="G1731" s="5"/>
    </row>
    <row r="1732" ht="15">
      <c r="G1732" s="5"/>
    </row>
    <row r="1733" ht="15">
      <c r="G1733" s="5"/>
    </row>
    <row r="1734" ht="15">
      <c r="G1734" s="5"/>
    </row>
    <row r="1735" ht="15">
      <c r="G1735" s="5"/>
    </row>
    <row r="1736" ht="15">
      <c r="G1736" s="5"/>
    </row>
    <row r="1737" ht="15">
      <c r="G1737" s="5"/>
    </row>
    <row r="1738" ht="15">
      <c r="G1738" s="5"/>
    </row>
    <row r="1739" ht="15">
      <c r="G1739" s="5"/>
    </row>
    <row r="1740" ht="15">
      <c r="G1740" s="5"/>
    </row>
    <row r="1741" ht="15">
      <c r="G1741" s="5"/>
    </row>
    <row r="1742" ht="15">
      <c r="G1742" s="5"/>
    </row>
    <row r="1743" ht="15">
      <c r="G1743" s="5"/>
    </row>
    <row r="1744" ht="15">
      <c r="G1744" s="5"/>
    </row>
    <row r="1745" ht="15">
      <c r="G1745" s="5"/>
    </row>
    <row r="1746" ht="15">
      <c r="G1746" s="5"/>
    </row>
    <row r="1747" ht="15">
      <c r="G1747" s="5"/>
    </row>
    <row r="1748" ht="15">
      <c r="G1748" s="5"/>
    </row>
    <row r="1749" ht="15">
      <c r="G1749" s="5"/>
    </row>
    <row r="1750" ht="15">
      <c r="G1750" s="5"/>
    </row>
    <row r="1751" ht="15">
      <c r="G1751" s="5"/>
    </row>
    <row r="1752" ht="15">
      <c r="G1752" s="5"/>
    </row>
    <row r="1753" ht="15">
      <c r="G1753" s="5"/>
    </row>
    <row r="1754" ht="15">
      <c r="G1754" s="5"/>
    </row>
    <row r="1755" ht="15">
      <c r="G1755" s="5"/>
    </row>
    <row r="1756" ht="15">
      <c r="G1756" s="5"/>
    </row>
    <row r="1757" ht="15">
      <c r="G1757" s="5"/>
    </row>
    <row r="1758" ht="15">
      <c r="G1758" s="5"/>
    </row>
    <row r="1759" ht="15">
      <c r="G1759" s="5"/>
    </row>
    <row r="1760" ht="15">
      <c r="G1760" s="5"/>
    </row>
    <row r="1761" ht="15">
      <c r="G1761" s="5"/>
    </row>
    <row r="1762" ht="15">
      <c r="G1762" s="5"/>
    </row>
    <row r="1763" ht="15">
      <c r="G1763" s="5"/>
    </row>
    <row r="1764" ht="15">
      <c r="G1764" s="5"/>
    </row>
    <row r="1765" ht="15">
      <c r="G1765" s="5"/>
    </row>
    <row r="1766" ht="15">
      <c r="G1766" s="5"/>
    </row>
    <row r="1767" ht="15">
      <c r="G1767" s="5"/>
    </row>
    <row r="1768" ht="15">
      <c r="G1768" s="5"/>
    </row>
    <row r="1769" ht="15">
      <c r="G1769" s="5"/>
    </row>
    <row r="1770" ht="15">
      <c r="G1770" s="5"/>
    </row>
    <row r="1771" ht="15">
      <c r="G1771" s="5"/>
    </row>
    <row r="1772" ht="15">
      <c r="G1772" s="5"/>
    </row>
    <row r="1773" ht="15">
      <c r="G1773" s="5"/>
    </row>
    <row r="1774" ht="15">
      <c r="G1774" s="5"/>
    </row>
    <row r="1775" ht="15">
      <c r="G1775" s="5"/>
    </row>
    <row r="1776" ht="15">
      <c r="G1776" s="5"/>
    </row>
    <row r="1777" ht="15">
      <c r="G1777" s="5"/>
    </row>
    <row r="1778" ht="15">
      <c r="G1778" s="5"/>
    </row>
    <row r="1779" ht="15">
      <c r="G1779" s="5"/>
    </row>
    <row r="1780" ht="15">
      <c r="G1780" s="5"/>
    </row>
    <row r="1781" ht="15">
      <c r="G1781" s="5"/>
    </row>
    <row r="1782" ht="15">
      <c r="G1782" s="5"/>
    </row>
    <row r="1783" ht="15">
      <c r="G1783" s="5"/>
    </row>
    <row r="1784" ht="15">
      <c r="G1784" s="5"/>
    </row>
    <row r="1785" ht="15">
      <c r="G1785" s="5"/>
    </row>
    <row r="1786" ht="15">
      <c r="G1786" s="5"/>
    </row>
    <row r="1787" ht="15">
      <c r="G1787" s="5"/>
    </row>
    <row r="1788" ht="15">
      <c r="G1788" s="5"/>
    </row>
    <row r="1789" ht="15">
      <c r="G1789" s="5"/>
    </row>
    <row r="1790" ht="15">
      <c r="G1790" s="5"/>
    </row>
    <row r="1791" ht="15">
      <c r="G1791" s="5"/>
    </row>
    <row r="1792" ht="15">
      <c r="G1792" s="5"/>
    </row>
    <row r="1793" ht="15">
      <c r="G1793" s="5"/>
    </row>
    <row r="1794" ht="15">
      <c r="G1794" s="5"/>
    </row>
    <row r="1795" ht="15">
      <c r="G1795" s="5"/>
    </row>
    <row r="1796" ht="15">
      <c r="G1796" s="5"/>
    </row>
    <row r="1797" ht="15">
      <c r="G1797" s="5"/>
    </row>
    <row r="1798" ht="15">
      <c r="G1798" s="5"/>
    </row>
    <row r="1799" ht="15">
      <c r="G1799" s="5"/>
    </row>
    <row r="1800" ht="15">
      <c r="G1800" s="5"/>
    </row>
    <row r="1801" ht="15">
      <c r="G1801" s="5"/>
    </row>
    <row r="1802" ht="15">
      <c r="G1802" s="5"/>
    </row>
    <row r="1803" ht="15">
      <c r="G1803" s="5"/>
    </row>
    <row r="1804" ht="15">
      <c r="G1804" s="5"/>
    </row>
    <row r="1805" ht="15">
      <c r="G1805" s="5"/>
    </row>
    <row r="1806" ht="15">
      <c r="G1806" s="5"/>
    </row>
    <row r="1807" ht="15">
      <c r="G1807" s="5"/>
    </row>
    <row r="1808" ht="15">
      <c r="G1808" s="5"/>
    </row>
    <row r="1809" ht="15">
      <c r="G1809" s="5"/>
    </row>
    <row r="1810" ht="15">
      <c r="G1810" s="5"/>
    </row>
    <row r="1811" ht="15">
      <c r="G1811" s="5"/>
    </row>
    <row r="1812" ht="15">
      <c r="G1812" s="5"/>
    </row>
    <row r="1813" ht="15">
      <c r="G1813" s="5"/>
    </row>
    <row r="1814" ht="15">
      <c r="G1814" s="5"/>
    </row>
    <row r="1815" ht="15">
      <c r="G1815" s="5"/>
    </row>
    <row r="1816" ht="15">
      <c r="G1816" s="5"/>
    </row>
    <row r="1817" ht="15">
      <c r="G1817" s="5"/>
    </row>
    <row r="1818" ht="15">
      <c r="G1818" s="5"/>
    </row>
    <row r="1819" ht="15">
      <c r="G1819" s="5"/>
    </row>
    <row r="1820" ht="15">
      <c r="G1820" s="5"/>
    </row>
    <row r="1821" ht="15">
      <c r="G1821" s="5"/>
    </row>
    <row r="1822" ht="15">
      <c r="G1822" s="5"/>
    </row>
    <row r="1823" ht="15">
      <c r="G1823" s="5"/>
    </row>
    <row r="1824" ht="15">
      <c r="G1824" s="5"/>
    </row>
    <row r="1825" ht="15">
      <c r="G1825" s="5"/>
    </row>
    <row r="1826" ht="15">
      <c r="G1826" s="5"/>
    </row>
    <row r="1827" ht="15">
      <c r="G1827" s="5"/>
    </row>
    <row r="1828" ht="15">
      <c r="G1828" s="5"/>
    </row>
    <row r="1829" ht="15">
      <c r="G1829" s="5"/>
    </row>
    <row r="1830" ht="15">
      <c r="G1830" s="5"/>
    </row>
    <row r="1831" ht="15">
      <c r="G1831" s="5"/>
    </row>
    <row r="1832" ht="15">
      <c r="G1832" s="5"/>
    </row>
    <row r="1833" ht="15">
      <c r="G1833" s="5"/>
    </row>
    <row r="1834" ht="15">
      <c r="G1834" s="5"/>
    </row>
    <row r="1835" ht="15">
      <c r="G1835" s="5"/>
    </row>
    <row r="1836" ht="15">
      <c r="G1836" s="5"/>
    </row>
    <row r="1837" ht="15">
      <c r="G1837" s="5"/>
    </row>
    <row r="1838" ht="15">
      <c r="G1838" s="5"/>
    </row>
    <row r="1839" ht="15">
      <c r="G1839" s="5"/>
    </row>
    <row r="1840" ht="15">
      <c r="G1840" s="5"/>
    </row>
    <row r="1841" ht="15">
      <c r="G1841" s="5"/>
    </row>
    <row r="1842" ht="15">
      <c r="G1842" s="5"/>
    </row>
    <row r="1843" ht="15">
      <c r="G1843" s="5"/>
    </row>
    <row r="1844" ht="15">
      <c r="G1844" s="5"/>
    </row>
    <row r="1845" ht="15">
      <c r="G1845" s="5"/>
    </row>
    <row r="1846" ht="15">
      <c r="G1846" s="5"/>
    </row>
    <row r="1847" ht="15">
      <c r="G1847" s="5"/>
    </row>
    <row r="1848" ht="15">
      <c r="G1848" s="5"/>
    </row>
    <row r="1849" ht="15">
      <c r="G1849" s="5"/>
    </row>
    <row r="1850" ht="15">
      <c r="G1850" s="5"/>
    </row>
    <row r="1851" ht="15">
      <c r="G1851" s="5"/>
    </row>
    <row r="1852" ht="15">
      <c r="G1852" s="5"/>
    </row>
    <row r="1853" ht="15">
      <c r="G1853" s="5"/>
    </row>
    <row r="1854" ht="15">
      <c r="G1854" s="5"/>
    </row>
    <row r="1855" ht="15">
      <c r="G1855" s="5"/>
    </row>
    <row r="1856" ht="15">
      <c r="G1856" s="5"/>
    </row>
    <row r="1857" ht="15">
      <c r="G1857" s="5"/>
    </row>
    <row r="1858" ht="15">
      <c r="G1858" s="5"/>
    </row>
    <row r="1859" ht="15">
      <c r="G1859" s="5"/>
    </row>
    <row r="1860" ht="15">
      <c r="G1860" s="5"/>
    </row>
    <row r="1861" ht="15">
      <c r="G1861" s="5"/>
    </row>
    <row r="1862" ht="15">
      <c r="G1862" s="5"/>
    </row>
    <row r="1863" ht="15">
      <c r="G1863" s="5"/>
    </row>
    <row r="1864" ht="15">
      <c r="G1864" s="5"/>
    </row>
    <row r="1865" ht="15">
      <c r="G1865" s="5"/>
    </row>
    <row r="1866" ht="15">
      <c r="G1866" s="5"/>
    </row>
    <row r="1867" ht="15">
      <c r="G1867" s="5"/>
    </row>
    <row r="1868" ht="15">
      <c r="G1868" s="5"/>
    </row>
    <row r="1869" ht="15">
      <c r="G1869" s="5"/>
    </row>
    <row r="1870" ht="15">
      <c r="G1870" s="5"/>
    </row>
    <row r="1871" ht="15">
      <c r="G1871" s="5"/>
    </row>
    <row r="1872" ht="15">
      <c r="G1872" s="5"/>
    </row>
    <row r="1873" ht="15">
      <c r="G1873" s="5"/>
    </row>
    <row r="1874" ht="15">
      <c r="G1874" s="5"/>
    </row>
    <row r="1875" ht="15">
      <c r="G1875" s="5"/>
    </row>
    <row r="1876" ht="15">
      <c r="G1876" s="5"/>
    </row>
    <row r="1877" ht="15">
      <c r="G1877" s="5"/>
    </row>
    <row r="1878" ht="15">
      <c r="G1878" s="5"/>
    </row>
    <row r="1879" ht="15">
      <c r="G1879" s="5"/>
    </row>
    <row r="1880" ht="15">
      <c r="G1880" s="5"/>
    </row>
    <row r="1881" ht="15">
      <c r="G1881" s="5"/>
    </row>
    <row r="1882" ht="15">
      <c r="G1882" s="5"/>
    </row>
    <row r="1883" ht="15">
      <c r="G1883" s="5"/>
    </row>
    <row r="1884" ht="15">
      <c r="G1884" s="5"/>
    </row>
    <row r="1885" ht="15">
      <c r="G1885" s="5"/>
    </row>
    <row r="1886" ht="15">
      <c r="G1886" s="5"/>
    </row>
    <row r="1887" ht="15">
      <c r="G1887" s="5"/>
    </row>
    <row r="1888" ht="15">
      <c r="G1888" s="5"/>
    </row>
    <row r="1889" ht="15">
      <c r="G1889" s="5"/>
    </row>
    <row r="1890" ht="15">
      <c r="G1890" s="5"/>
    </row>
    <row r="1891" ht="15">
      <c r="G1891" s="5"/>
    </row>
    <row r="1892" ht="15">
      <c r="G1892" s="5"/>
    </row>
    <row r="1893" ht="15">
      <c r="G1893" s="5"/>
    </row>
    <row r="1894" ht="15">
      <c r="G1894" s="5"/>
    </row>
    <row r="1895" ht="15">
      <c r="G1895" s="5"/>
    </row>
    <row r="1896" ht="15">
      <c r="G1896" s="5"/>
    </row>
    <row r="1897" ht="15">
      <c r="G1897" s="5"/>
    </row>
    <row r="1898" ht="15">
      <c r="G1898" s="5"/>
    </row>
    <row r="1899" ht="15">
      <c r="G1899" s="5"/>
    </row>
    <row r="1900" ht="15">
      <c r="G1900" s="5"/>
    </row>
    <row r="1901" ht="15">
      <c r="G1901" s="5"/>
    </row>
    <row r="1902" ht="15">
      <c r="G1902" s="5"/>
    </row>
    <row r="1903" ht="15">
      <c r="G1903" s="5"/>
    </row>
    <row r="1904" ht="15">
      <c r="G1904" s="5"/>
    </row>
    <row r="1905" ht="15">
      <c r="G1905" s="5"/>
    </row>
    <row r="1906" ht="15">
      <c r="G1906" s="5"/>
    </row>
    <row r="1907" ht="15">
      <c r="G1907" s="5"/>
    </row>
    <row r="1908" ht="15">
      <c r="G1908" s="5"/>
    </row>
    <row r="1909" ht="15">
      <c r="G1909" s="5"/>
    </row>
    <row r="1910" ht="15">
      <c r="G1910" s="5"/>
    </row>
    <row r="1911" ht="15">
      <c r="G1911" s="5"/>
    </row>
    <row r="1912" ht="15">
      <c r="G1912" s="5"/>
    </row>
    <row r="1913" ht="15">
      <c r="G1913" s="5"/>
    </row>
    <row r="1914" ht="15">
      <c r="G1914" s="5"/>
    </row>
    <row r="1915" ht="15">
      <c r="G1915" s="5"/>
    </row>
    <row r="1916" ht="15">
      <c r="G1916" s="5"/>
    </row>
    <row r="1917" ht="15">
      <c r="G1917" s="5"/>
    </row>
    <row r="1918" ht="15">
      <c r="G1918" s="5"/>
    </row>
    <row r="1919" ht="15">
      <c r="G1919" s="5"/>
    </row>
    <row r="1920" ht="15">
      <c r="G1920" s="5"/>
    </row>
    <row r="1921" ht="15">
      <c r="G1921" s="5"/>
    </row>
    <row r="1922" ht="15">
      <c r="G1922" s="5"/>
    </row>
    <row r="1923" ht="15">
      <c r="G1923" s="5"/>
    </row>
    <row r="1924" ht="15">
      <c r="G1924" s="5"/>
    </row>
    <row r="1925" ht="15">
      <c r="G1925" s="5"/>
    </row>
    <row r="1926" ht="15">
      <c r="G1926" s="5"/>
    </row>
    <row r="1927" ht="15">
      <c r="G1927" s="5"/>
    </row>
    <row r="1928" ht="15">
      <c r="G1928" s="5"/>
    </row>
    <row r="1929" ht="15">
      <c r="G1929" s="5"/>
    </row>
    <row r="1930" ht="15">
      <c r="G1930" s="5"/>
    </row>
    <row r="1931" ht="15">
      <c r="G1931" s="5"/>
    </row>
    <row r="1932" ht="15">
      <c r="G1932" s="5"/>
    </row>
    <row r="1933" ht="15">
      <c r="G1933" s="5"/>
    </row>
    <row r="1934" ht="15">
      <c r="G1934" s="5"/>
    </row>
    <row r="1935" ht="15">
      <c r="G1935" s="5"/>
    </row>
    <row r="1936" ht="15">
      <c r="G1936" s="5"/>
    </row>
    <row r="1937" ht="15">
      <c r="G1937" s="5"/>
    </row>
    <row r="1938" ht="15">
      <c r="G1938" s="5"/>
    </row>
    <row r="1939" ht="15">
      <c r="G1939" s="5"/>
    </row>
    <row r="1940" ht="15">
      <c r="G1940" s="5"/>
    </row>
    <row r="1941" ht="15">
      <c r="G1941" s="5"/>
    </row>
    <row r="1942" ht="15">
      <c r="G1942" s="5"/>
    </row>
    <row r="1943" ht="15">
      <c r="G1943" s="5"/>
    </row>
    <row r="1944" ht="15">
      <c r="G1944" s="5"/>
    </row>
    <row r="1945" ht="15">
      <c r="G1945" s="5"/>
    </row>
    <row r="1946" ht="15">
      <c r="G1946" s="5"/>
    </row>
    <row r="1947" ht="15">
      <c r="G1947" s="5"/>
    </row>
    <row r="1948" ht="15">
      <c r="G1948" s="5"/>
    </row>
    <row r="1949" ht="15">
      <c r="G1949" s="5"/>
    </row>
    <row r="1950" ht="15">
      <c r="G1950" s="5"/>
    </row>
    <row r="1951" ht="15">
      <c r="G1951" s="5"/>
    </row>
    <row r="1952" ht="15">
      <c r="G1952" s="5"/>
    </row>
    <row r="1953" ht="15">
      <c r="G1953" s="5"/>
    </row>
    <row r="1954" ht="15">
      <c r="G1954" s="5"/>
    </row>
    <row r="1955" ht="15">
      <c r="G1955" s="5"/>
    </row>
    <row r="1956" ht="15">
      <c r="G1956" s="5"/>
    </row>
    <row r="1957" ht="15">
      <c r="G1957" s="5"/>
    </row>
    <row r="1958" ht="15">
      <c r="G1958" s="5"/>
    </row>
    <row r="1959" ht="15">
      <c r="G1959" s="5"/>
    </row>
    <row r="1960" ht="15">
      <c r="G1960" s="5"/>
    </row>
    <row r="1961" ht="15">
      <c r="G1961" s="5"/>
    </row>
    <row r="1962" ht="15">
      <c r="G1962" s="5"/>
    </row>
    <row r="1963" ht="15">
      <c r="G1963" s="5"/>
    </row>
    <row r="1964" ht="15">
      <c r="G1964" s="5"/>
    </row>
    <row r="1965" ht="15">
      <c r="G1965" s="5"/>
    </row>
    <row r="1966" ht="15">
      <c r="G1966" s="5"/>
    </row>
    <row r="1967" ht="15">
      <c r="G1967" s="5"/>
    </row>
    <row r="1968" ht="15">
      <c r="G1968" s="5"/>
    </row>
    <row r="1969" ht="15">
      <c r="G1969" s="5"/>
    </row>
    <row r="1970" ht="15">
      <c r="G1970" s="5"/>
    </row>
    <row r="1971" ht="15">
      <c r="G1971" s="5"/>
    </row>
    <row r="1972" ht="15">
      <c r="G1972" s="5"/>
    </row>
    <row r="1973" ht="15">
      <c r="G1973" s="5"/>
    </row>
    <row r="1974" ht="15">
      <c r="G1974" s="5"/>
    </row>
    <row r="1975" ht="15">
      <c r="G1975" s="5"/>
    </row>
    <row r="1976" ht="15">
      <c r="G1976" s="5"/>
    </row>
    <row r="1977" ht="15">
      <c r="G1977" s="5"/>
    </row>
    <row r="1978" ht="15">
      <c r="G1978" s="5"/>
    </row>
    <row r="1979" ht="15">
      <c r="G1979" s="5"/>
    </row>
    <row r="1980" ht="15">
      <c r="G1980" s="5"/>
    </row>
    <row r="1981" ht="15">
      <c r="G1981" s="5"/>
    </row>
    <row r="1982" ht="15">
      <c r="G1982" s="5"/>
    </row>
    <row r="1983" ht="15">
      <c r="G1983" s="5"/>
    </row>
    <row r="1984" ht="15">
      <c r="G1984" s="5"/>
    </row>
    <row r="1985" ht="15">
      <c r="G1985" s="5"/>
    </row>
    <row r="1986" ht="15">
      <c r="G1986" s="5"/>
    </row>
    <row r="1987" ht="15">
      <c r="G1987" s="5"/>
    </row>
    <row r="1988" ht="15">
      <c r="G1988" s="5"/>
    </row>
    <row r="1989" ht="15">
      <c r="G1989" s="5"/>
    </row>
    <row r="1990" ht="15">
      <c r="G1990" s="5"/>
    </row>
    <row r="1991" ht="15">
      <c r="G1991" s="5"/>
    </row>
    <row r="1992" ht="15">
      <c r="G1992" s="5"/>
    </row>
    <row r="1993" ht="15">
      <c r="G1993" s="5"/>
    </row>
    <row r="1994" ht="15">
      <c r="G1994" s="5"/>
    </row>
    <row r="1995" ht="15">
      <c r="G1995" s="5"/>
    </row>
    <row r="1996" ht="15">
      <c r="G1996" s="5"/>
    </row>
    <row r="1997" ht="15">
      <c r="G1997" s="5"/>
    </row>
    <row r="1998" ht="15">
      <c r="G1998" s="5"/>
    </row>
    <row r="1999" ht="15">
      <c r="G1999" s="5"/>
    </row>
    <row r="2000" ht="15">
      <c r="G2000" s="5"/>
    </row>
    <row r="2001" ht="15">
      <c r="G2001" s="5"/>
    </row>
    <row r="2002" ht="15">
      <c r="G2002" s="5"/>
    </row>
    <row r="2003" ht="15">
      <c r="G2003" s="5"/>
    </row>
    <row r="2004" ht="15">
      <c r="G2004" s="5"/>
    </row>
    <row r="2005" ht="15">
      <c r="G2005" s="5"/>
    </row>
    <row r="2006" ht="15">
      <c r="G2006" s="5"/>
    </row>
    <row r="2007" ht="15">
      <c r="G2007" s="5"/>
    </row>
    <row r="2008" ht="15">
      <c r="G2008" s="5"/>
    </row>
    <row r="2009" ht="15">
      <c r="G2009" s="5"/>
    </row>
    <row r="2010" ht="15">
      <c r="G2010" s="5"/>
    </row>
    <row r="2011" ht="15">
      <c r="G2011" s="5"/>
    </row>
    <row r="2012" ht="15">
      <c r="G2012" s="5"/>
    </row>
    <row r="2013" ht="15">
      <c r="G2013" s="5"/>
    </row>
    <row r="2014" ht="15">
      <c r="G2014" s="5"/>
    </row>
    <row r="2015" ht="15">
      <c r="G2015" s="5"/>
    </row>
    <row r="2016" ht="15">
      <c r="G2016" s="5"/>
    </row>
    <row r="2017" ht="15">
      <c r="G2017" s="5"/>
    </row>
    <row r="2018" ht="15">
      <c r="G2018" s="5"/>
    </row>
    <row r="2019" ht="15">
      <c r="G2019" s="5"/>
    </row>
    <row r="2020" ht="15">
      <c r="G2020" s="5"/>
    </row>
    <row r="2021" ht="15">
      <c r="G2021" s="5"/>
    </row>
    <row r="2022" ht="15">
      <c r="G2022" s="5"/>
    </row>
    <row r="2023" ht="15">
      <c r="G2023" s="5"/>
    </row>
    <row r="2024" ht="15">
      <c r="G2024" s="5"/>
    </row>
    <row r="2025" ht="15">
      <c r="G2025" s="5"/>
    </row>
    <row r="2026" ht="15">
      <c r="G2026" s="5"/>
    </row>
    <row r="2027" ht="15">
      <c r="G2027" s="5"/>
    </row>
    <row r="2028" ht="15">
      <c r="G2028" s="5"/>
    </row>
    <row r="2029" ht="15">
      <c r="G2029" s="5"/>
    </row>
    <row r="2030" ht="15">
      <c r="G2030" s="5"/>
    </row>
    <row r="2031" ht="15">
      <c r="G2031" s="5"/>
    </row>
    <row r="2032" ht="15">
      <c r="G2032" s="5"/>
    </row>
    <row r="2033" ht="15">
      <c r="G2033" s="5"/>
    </row>
    <row r="2034" ht="15">
      <c r="G2034" s="5"/>
    </row>
    <row r="2035" ht="15">
      <c r="G2035" s="5"/>
    </row>
    <row r="2036" ht="15">
      <c r="G2036" s="5"/>
    </row>
    <row r="2037" ht="15">
      <c r="G2037" s="5"/>
    </row>
    <row r="2038" ht="15">
      <c r="G2038" s="5"/>
    </row>
    <row r="2039" ht="15">
      <c r="G2039" s="5"/>
    </row>
    <row r="2040" ht="15">
      <c r="G2040" s="5"/>
    </row>
    <row r="2041" ht="15">
      <c r="G2041" s="5"/>
    </row>
    <row r="2042" ht="15">
      <c r="G2042" s="5"/>
    </row>
    <row r="2043" ht="15">
      <c r="G2043" s="5"/>
    </row>
    <row r="2044" ht="15">
      <c r="G2044" s="5"/>
    </row>
    <row r="2045" ht="15">
      <c r="G2045" s="5"/>
    </row>
    <row r="2046" ht="15">
      <c r="G2046" s="5"/>
    </row>
    <row r="2047" ht="15">
      <c r="G2047" s="5"/>
    </row>
    <row r="2048" ht="15">
      <c r="G2048" s="5"/>
    </row>
    <row r="2049" ht="15">
      <c r="G2049" s="5"/>
    </row>
    <row r="2050" ht="15">
      <c r="G2050" s="5"/>
    </row>
    <row r="2051" ht="15">
      <c r="G2051" s="5"/>
    </row>
    <row r="2052" ht="15">
      <c r="G2052" s="5"/>
    </row>
    <row r="2053" ht="15">
      <c r="G2053" s="5"/>
    </row>
    <row r="2054" ht="15">
      <c r="G2054" s="5"/>
    </row>
    <row r="2055" ht="15">
      <c r="G2055" s="5"/>
    </row>
    <row r="2056" ht="15">
      <c r="G2056" s="5"/>
    </row>
    <row r="2057" ht="15">
      <c r="G2057" s="5"/>
    </row>
    <row r="2058" ht="15">
      <c r="G2058" s="5"/>
    </row>
    <row r="2059" ht="15">
      <c r="G2059" s="5"/>
    </row>
    <row r="2060" ht="15">
      <c r="G2060" s="5"/>
    </row>
    <row r="2061" ht="15">
      <c r="G2061" s="5"/>
    </row>
    <row r="2062" ht="15">
      <c r="G2062" s="5"/>
    </row>
    <row r="2063" ht="15">
      <c r="G2063" s="5"/>
    </row>
    <row r="2064" ht="15">
      <c r="G2064" s="5"/>
    </row>
    <row r="2065" ht="15">
      <c r="G2065" s="5"/>
    </row>
    <row r="2066" ht="15">
      <c r="G2066" s="5"/>
    </row>
    <row r="2067" ht="15">
      <c r="G2067" s="5"/>
    </row>
    <row r="2068" ht="15">
      <c r="G2068" s="5"/>
    </row>
    <row r="2069" ht="15">
      <c r="G2069" s="5"/>
    </row>
    <row r="2070" ht="15">
      <c r="G2070" s="5"/>
    </row>
    <row r="2071" ht="15">
      <c r="G2071" s="5"/>
    </row>
    <row r="2072" ht="15">
      <c r="G2072" s="5"/>
    </row>
    <row r="2073" ht="15">
      <c r="G2073" s="5"/>
    </row>
    <row r="2074" ht="15">
      <c r="G2074" s="5"/>
    </row>
    <row r="2075" ht="15">
      <c r="G2075" s="5"/>
    </row>
    <row r="2076" ht="15">
      <c r="G2076" s="5"/>
    </row>
    <row r="2077" ht="15">
      <c r="G2077" s="5"/>
    </row>
    <row r="2078" ht="15">
      <c r="G2078" s="5"/>
    </row>
    <row r="2079" ht="15">
      <c r="G2079" s="5"/>
    </row>
    <row r="2080" ht="15">
      <c r="G2080" s="5"/>
    </row>
    <row r="2081" ht="15">
      <c r="G2081" s="5"/>
    </row>
    <row r="2082" ht="15">
      <c r="G2082" s="5"/>
    </row>
    <row r="2083" ht="15">
      <c r="G2083" s="5"/>
    </row>
    <row r="2084" ht="15">
      <c r="G2084" s="5"/>
    </row>
    <row r="2085" ht="15">
      <c r="G2085" s="5"/>
    </row>
    <row r="2086" ht="15">
      <c r="G2086" s="5"/>
    </row>
    <row r="2087" ht="15">
      <c r="G2087" s="5"/>
    </row>
    <row r="2088" ht="15">
      <c r="G2088" s="5"/>
    </row>
    <row r="2089" ht="15">
      <c r="G2089" s="5"/>
    </row>
    <row r="2090" ht="15">
      <c r="G2090" s="5"/>
    </row>
    <row r="2091" ht="15">
      <c r="G2091" s="5"/>
    </row>
    <row r="2092" ht="15">
      <c r="G2092" s="5"/>
    </row>
    <row r="2093" ht="15">
      <c r="G2093" s="5"/>
    </row>
    <row r="2094" ht="15">
      <c r="G2094" s="5"/>
    </row>
    <row r="2095" ht="15">
      <c r="G2095" s="5"/>
    </row>
    <row r="2096" ht="15">
      <c r="G2096" s="5"/>
    </row>
    <row r="2097" ht="15">
      <c r="G2097" s="5"/>
    </row>
    <row r="2098" ht="15">
      <c r="G2098" s="5"/>
    </row>
    <row r="2099" ht="15">
      <c r="G2099" s="5"/>
    </row>
    <row r="2100" ht="15">
      <c r="G2100" s="5"/>
    </row>
    <row r="2101" ht="15">
      <c r="G2101" s="5"/>
    </row>
    <row r="2102" ht="15">
      <c r="G2102" s="5"/>
    </row>
    <row r="2103" ht="15">
      <c r="G2103" s="5"/>
    </row>
    <row r="2104" ht="15">
      <c r="G2104" s="5"/>
    </row>
    <row r="2105" ht="15">
      <c r="G2105" s="5"/>
    </row>
    <row r="2106" ht="15">
      <c r="G2106" s="5"/>
    </row>
    <row r="2107" ht="15">
      <c r="G2107" s="5"/>
    </row>
    <row r="2108" ht="15">
      <c r="G2108" s="5"/>
    </row>
    <row r="2109" ht="15">
      <c r="G2109" s="5"/>
    </row>
    <row r="2110" ht="15">
      <c r="G2110" s="5"/>
    </row>
    <row r="2111" ht="15">
      <c r="G2111" s="5"/>
    </row>
    <row r="2112" ht="15">
      <c r="G2112" s="5"/>
    </row>
    <row r="2113" ht="15">
      <c r="G2113" s="5"/>
    </row>
    <row r="2114" ht="15">
      <c r="G2114" s="5"/>
    </row>
    <row r="2115" ht="15">
      <c r="G2115" s="5"/>
    </row>
    <row r="2116" ht="15">
      <c r="G2116" s="5"/>
    </row>
    <row r="2117" ht="15">
      <c r="G2117" s="5"/>
    </row>
    <row r="2118" ht="15">
      <c r="G2118" s="5"/>
    </row>
    <row r="2119" ht="15">
      <c r="G2119" s="5"/>
    </row>
    <row r="2120" ht="15">
      <c r="G2120" s="5"/>
    </row>
    <row r="2121" ht="15">
      <c r="G2121" s="5"/>
    </row>
    <row r="2122" ht="15">
      <c r="G2122" s="5"/>
    </row>
    <row r="2123" ht="15">
      <c r="G2123" s="5"/>
    </row>
    <row r="2124" ht="15">
      <c r="G2124" s="5"/>
    </row>
    <row r="2125" ht="15">
      <c r="G2125" s="5"/>
    </row>
    <row r="2126" ht="15">
      <c r="G2126" s="5"/>
    </row>
    <row r="2127" ht="15">
      <c r="G2127" s="5"/>
    </row>
    <row r="2128" ht="15">
      <c r="G2128" s="5"/>
    </row>
    <row r="2129" ht="15">
      <c r="G2129" s="5"/>
    </row>
    <row r="2130" ht="15">
      <c r="G2130" s="5"/>
    </row>
    <row r="2131" ht="15">
      <c r="G2131" s="5"/>
    </row>
    <row r="2132" ht="15">
      <c r="G2132" s="5"/>
    </row>
    <row r="2133" ht="15">
      <c r="G2133" s="5"/>
    </row>
    <row r="2134" ht="15">
      <c r="G2134" s="5"/>
    </row>
    <row r="2135" ht="15">
      <c r="G2135" s="5"/>
    </row>
    <row r="2136" ht="15">
      <c r="G2136" s="5"/>
    </row>
    <row r="2137" ht="15">
      <c r="G2137" s="5"/>
    </row>
    <row r="2138" ht="15">
      <c r="G2138" s="5"/>
    </row>
    <row r="2139" ht="15">
      <c r="G2139" s="5"/>
    </row>
    <row r="2140" ht="15">
      <c r="G2140" s="5"/>
    </row>
    <row r="2141" ht="15">
      <c r="G2141" s="5"/>
    </row>
    <row r="2142" ht="15">
      <c r="G2142" s="5"/>
    </row>
    <row r="2143" ht="15">
      <c r="G2143" s="5"/>
    </row>
    <row r="2144" ht="15">
      <c r="G2144" s="5"/>
    </row>
    <row r="2145" ht="15">
      <c r="G2145" s="5"/>
    </row>
    <row r="2146" ht="15">
      <c r="G2146" s="5"/>
    </row>
    <row r="2147" ht="15">
      <c r="G2147" s="5"/>
    </row>
    <row r="2148" ht="15">
      <c r="G2148" s="5"/>
    </row>
    <row r="2149" ht="15">
      <c r="G2149" s="5"/>
    </row>
    <row r="2150" ht="15">
      <c r="G2150" s="5"/>
    </row>
    <row r="2151" ht="15">
      <c r="G2151" s="5"/>
    </row>
    <row r="2152" ht="15">
      <c r="G2152" s="5"/>
    </row>
    <row r="2153" ht="15">
      <c r="G2153" s="5"/>
    </row>
    <row r="2154" ht="15">
      <c r="G2154" s="5"/>
    </row>
    <row r="2155" ht="15">
      <c r="G2155" s="5"/>
    </row>
    <row r="2156" ht="15">
      <c r="G2156" s="5"/>
    </row>
    <row r="2157" ht="15">
      <c r="G2157" s="5"/>
    </row>
    <row r="2158" ht="15">
      <c r="G2158" s="5"/>
    </row>
    <row r="2159" ht="15">
      <c r="G2159" s="5"/>
    </row>
    <row r="2160" ht="15">
      <c r="G2160" s="5"/>
    </row>
    <row r="2161" ht="15">
      <c r="G2161" s="5"/>
    </row>
    <row r="2162" ht="15">
      <c r="G2162" s="5"/>
    </row>
    <row r="2163" ht="15">
      <c r="G2163" s="5"/>
    </row>
    <row r="2164" ht="15">
      <c r="G2164" s="5"/>
    </row>
    <row r="2165" ht="15">
      <c r="G2165" s="5"/>
    </row>
    <row r="2166" ht="15">
      <c r="G2166" s="5"/>
    </row>
    <row r="2167" ht="15">
      <c r="G2167" s="5"/>
    </row>
    <row r="2168" ht="15">
      <c r="G2168" s="5"/>
    </row>
    <row r="2169" ht="15">
      <c r="G2169" s="5"/>
    </row>
    <row r="2170" ht="15">
      <c r="G2170" s="5"/>
    </row>
    <row r="2171" ht="15">
      <c r="G2171" s="5"/>
    </row>
    <row r="2172" ht="15">
      <c r="G2172" s="5"/>
    </row>
    <row r="2173" ht="15">
      <c r="G2173" s="5"/>
    </row>
    <row r="2174" ht="15">
      <c r="G2174" s="5"/>
    </row>
    <row r="2175" ht="15">
      <c r="G2175" s="5"/>
    </row>
    <row r="2176" ht="15">
      <c r="G2176" s="5"/>
    </row>
    <row r="2177" ht="15">
      <c r="G2177" s="5"/>
    </row>
    <row r="2178" ht="15">
      <c r="G2178" s="5"/>
    </row>
    <row r="2179" ht="15">
      <c r="G2179" s="5"/>
    </row>
    <row r="2180" ht="15">
      <c r="G2180" s="5"/>
    </row>
    <row r="2181" ht="15">
      <c r="G2181" s="5"/>
    </row>
    <row r="2182" ht="15">
      <c r="G2182" s="5"/>
    </row>
    <row r="2183" ht="15">
      <c r="G2183" s="5"/>
    </row>
    <row r="2184" ht="15">
      <c r="G2184" s="5"/>
    </row>
    <row r="2185" ht="15">
      <c r="G2185" s="5"/>
    </row>
    <row r="2186" ht="15">
      <c r="G2186" s="5"/>
    </row>
    <row r="2187" ht="15">
      <c r="G2187" s="5"/>
    </row>
    <row r="2188" ht="15">
      <c r="G2188" s="5"/>
    </row>
    <row r="2189" ht="15">
      <c r="G2189" s="5"/>
    </row>
    <row r="2190" ht="15">
      <c r="G2190" s="5"/>
    </row>
    <row r="2191" ht="15">
      <c r="G2191" s="5"/>
    </row>
    <row r="2192" ht="15">
      <c r="G2192" s="5"/>
    </row>
    <row r="2193" ht="15">
      <c r="G2193" s="5"/>
    </row>
    <row r="2194" ht="15">
      <c r="G2194" s="5"/>
    </row>
    <row r="2195" ht="15">
      <c r="G2195" s="5"/>
    </row>
    <row r="2196" ht="15">
      <c r="G2196" s="5"/>
    </row>
    <row r="2197" ht="15">
      <c r="G2197" s="5"/>
    </row>
    <row r="2198" ht="15">
      <c r="G2198" s="5"/>
    </row>
    <row r="2199" ht="15">
      <c r="G2199" s="5"/>
    </row>
    <row r="2200" ht="15">
      <c r="G2200" s="5"/>
    </row>
    <row r="2201" ht="15">
      <c r="G2201" s="5"/>
    </row>
    <row r="2202" ht="15">
      <c r="G2202" s="5"/>
    </row>
    <row r="2203" ht="15">
      <c r="G2203" s="5"/>
    </row>
    <row r="2204" ht="15">
      <c r="G2204" s="5"/>
    </row>
    <row r="2205" ht="15">
      <c r="G2205" s="5"/>
    </row>
    <row r="2206" ht="15">
      <c r="G2206" s="5"/>
    </row>
    <row r="2207" ht="15">
      <c r="G2207" s="5"/>
    </row>
    <row r="2208" ht="15">
      <c r="G2208" s="5"/>
    </row>
    <row r="2209" ht="15">
      <c r="G2209" s="5"/>
    </row>
    <row r="2210" ht="15">
      <c r="G2210" s="5"/>
    </row>
    <row r="2211" ht="15">
      <c r="G2211" s="5"/>
    </row>
    <row r="2212" ht="15">
      <c r="G2212" s="5"/>
    </row>
    <row r="2213" ht="15">
      <c r="G2213" s="5"/>
    </row>
    <row r="2214" ht="15">
      <c r="G2214" s="5"/>
    </row>
    <row r="2215" ht="15">
      <c r="G2215" s="5"/>
    </row>
    <row r="2216" ht="15">
      <c r="G2216" s="5"/>
    </row>
    <row r="2217" ht="15">
      <c r="G2217" s="5"/>
    </row>
    <row r="2218" ht="15">
      <c r="G2218" s="5"/>
    </row>
    <row r="2219" ht="15">
      <c r="G2219" s="5"/>
    </row>
    <row r="2220" ht="15">
      <c r="G2220" s="5"/>
    </row>
    <row r="2221" ht="15">
      <c r="G2221" s="5"/>
    </row>
    <row r="2222" ht="15">
      <c r="G2222" s="5"/>
    </row>
    <row r="2223" ht="15">
      <c r="G2223" s="5"/>
    </row>
    <row r="2224" ht="15">
      <c r="G2224" s="5"/>
    </row>
    <row r="2225" ht="15">
      <c r="G2225" s="5"/>
    </row>
    <row r="2226" ht="15">
      <c r="G2226" s="5"/>
    </row>
    <row r="2227" ht="15">
      <c r="G2227" s="5"/>
    </row>
    <row r="2228" ht="15">
      <c r="G2228" s="5"/>
    </row>
    <row r="2229" ht="15">
      <c r="G2229" s="5"/>
    </row>
    <row r="2230" ht="15">
      <c r="G2230" s="5"/>
    </row>
    <row r="2231" ht="15">
      <c r="G2231" s="5"/>
    </row>
    <row r="2232" ht="15">
      <c r="G2232" s="5"/>
    </row>
    <row r="2233" ht="15">
      <c r="G2233" s="5"/>
    </row>
    <row r="2234" ht="15">
      <c r="G2234" s="5"/>
    </row>
    <row r="2235" ht="15">
      <c r="G2235" s="5"/>
    </row>
    <row r="2236" ht="15">
      <c r="G2236" s="5"/>
    </row>
    <row r="2237" ht="15">
      <c r="G2237" s="5"/>
    </row>
    <row r="2238" ht="15">
      <c r="G2238" s="5"/>
    </row>
    <row r="2239" ht="15">
      <c r="G2239" s="5"/>
    </row>
    <row r="2240" ht="15">
      <c r="G2240" s="5"/>
    </row>
    <row r="2241" ht="15">
      <c r="G2241" s="5"/>
    </row>
    <row r="2242" ht="15">
      <c r="G2242" s="5"/>
    </row>
    <row r="2243" ht="15">
      <c r="G2243" s="5"/>
    </row>
    <row r="2244" ht="15">
      <c r="G2244" s="5"/>
    </row>
    <row r="2245" ht="15">
      <c r="G2245" s="5"/>
    </row>
    <row r="2246" ht="15">
      <c r="G2246" s="5"/>
    </row>
    <row r="2247" ht="15">
      <c r="G2247" s="5"/>
    </row>
    <row r="2248" ht="15">
      <c r="G2248" s="5"/>
    </row>
    <row r="2249" ht="15">
      <c r="G2249" s="5"/>
    </row>
    <row r="2250" ht="15">
      <c r="G2250" s="5"/>
    </row>
    <row r="2251" ht="15">
      <c r="G2251" s="5"/>
    </row>
    <row r="2252" ht="15">
      <c r="G2252" s="5"/>
    </row>
    <row r="2253" ht="15">
      <c r="G2253" s="5"/>
    </row>
    <row r="2254" ht="15">
      <c r="G2254" s="5"/>
    </row>
    <row r="2255" ht="15">
      <c r="G2255" s="5"/>
    </row>
    <row r="2256" ht="15">
      <c r="G2256" s="5"/>
    </row>
    <row r="2257" ht="15">
      <c r="G2257" s="5"/>
    </row>
    <row r="2258" ht="15">
      <c r="G2258" s="5"/>
    </row>
    <row r="2259" ht="15">
      <c r="G2259" s="5"/>
    </row>
    <row r="2260" ht="15">
      <c r="G2260" s="5"/>
    </row>
    <row r="2261" ht="15">
      <c r="G2261" s="5"/>
    </row>
    <row r="2262" ht="15">
      <c r="G2262" s="5"/>
    </row>
    <row r="2263" ht="15">
      <c r="G2263" s="5"/>
    </row>
    <row r="2264" ht="15">
      <c r="G2264" s="5"/>
    </row>
    <row r="2265" ht="15">
      <c r="G2265" s="5"/>
    </row>
    <row r="2266" ht="15">
      <c r="G2266" s="5"/>
    </row>
    <row r="2267" ht="15">
      <c r="G2267" s="5"/>
    </row>
    <row r="2268" ht="15">
      <c r="G2268" s="5"/>
    </row>
    <row r="2269" ht="15">
      <c r="G2269" s="5"/>
    </row>
    <row r="2270" ht="15">
      <c r="G2270" s="5"/>
    </row>
    <row r="2271" ht="15">
      <c r="G2271" s="5"/>
    </row>
    <row r="2272" ht="15">
      <c r="G2272" s="5"/>
    </row>
    <row r="2273" ht="15">
      <c r="G2273" s="5"/>
    </row>
    <row r="2274" ht="15">
      <c r="G2274" s="5"/>
    </row>
    <row r="2275" ht="15">
      <c r="G2275" s="5"/>
    </row>
    <row r="2276" ht="15">
      <c r="G2276" s="5"/>
    </row>
    <row r="2277" ht="15">
      <c r="G2277" s="5"/>
    </row>
    <row r="2278" ht="15">
      <c r="G2278" s="5"/>
    </row>
    <row r="2279" ht="15">
      <c r="G2279" s="5"/>
    </row>
    <row r="2280" ht="15">
      <c r="G2280" s="5"/>
    </row>
    <row r="2281" ht="15">
      <c r="G2281" s="5"/>
    </row>
    <row r="2282" ht="15">
      <c r="G2282" s="5"/>
    </row>
    <row r="2283" ht="15">
      <c r="G2283" s="5"/>
    </row>
    <row r="2284" ht="15">
      <c r="G2284" s="5"/>
    </row>
    <row r="2285" ht="15">
      <c r="G2285" s="5"/>
    </row>
    <row r="2286" ht="15">
      <c r="G2286" s="5"/>
    </row>
    <row r="2287" ht="15">
      <c r="G2287" s="5"/>
    </row>
    <row r="2288" ht="15">
      <c r="G2288" s="5"/>
    </row>
    <row r="2289" ht="15">
      <c r="G2289" s="5"/>
    </row>
    <row r="2290" ht="15">
      <c r="G2290" s="5"/>
    </row>
    <row r="2291" ht="15">
      <c r="G2291" s="5"/>
    </row>
    <row r="2292" ht="15">
      <c r="G2292" s="5"/>
    </row>
    <row r="2293" ht="15">
      <c r="G2293" s="5"/>
    </row>
    <row r="2294" ht="15">
      <c r="G2294" s="5"/>
    </row>
    <row r="2295" ht="15">
      <c r="G2295" s="5"/>
    </row>
    <row r="2296" ht="15">
      <c r="G2296" s="5"/>
    </row>
    <row r="2297" ht="15">
      <c r="G2297" s="5"/>
    </row>
    <row r="2298" ht="15">
      <c r="G2298" s="5"/>
    </row>
    <row r="2299" ht="15">
      <c r="G2299" s="5"/>
    </row>
    <row r="2300" ht="15">
      <c r="G2300" s="5"/>
    </row>
    <row r="2301" ht="15">
      <c r="G2301" s="5"/>
    </row>
    <row r="2302" ht="15">
      <c r="G2302" s="5"/>
    </row>
    <row r="2303" ht="15">
      <c r="G2303" s="5"/>
    </row>
    <row r="2304" ht="15">
      <c r="G2304" s="5"/>
    </row>
    <row r="2305" ht="15">
      <c r="G2305" s="5"/>
    </row>
    <row r="2306" ht="15">
      <c r="G2306" s="5"/>
    </row>
    <row r="2307" ht="15">
      <c r="G2307" s="5"/>
    </row>
    <row r="2308" ht="15">
      <c r="G2308" s="5"/>
    </row>
    <row r="2309" ht="15">
      <c r="G2309" s="5"/>
    </row>
    <row r="2310" ht="15">
      <c r="G2310" s="5"/>
    </row>
    <row r="2311" ht="15">
      <c r="G2311" s="5"/>
    </row>
    <row r="2312" ht="15">
      <c r="G2312" s="5"/>
    </row>
    <row r="2313" ht="15">
      <c r="G2313" s="5"/>
    </row>
    <row r="2314" ht="15">
      <c r="G2314" s="5"/>
    </row>
    <row r="2315" ht="15">
      <c r="G2315" s="5"/>
    </row>
    <row r="2316" ht="15">
      <c r="G2316" s="5"/>
    </row>
    <row r="2317" ht="15">
      <c r="G2317" s="5"/>
    </row>
    <row r="2318" ht="15">
      <c r="G2318" s="5"/>
    </row>
    <row r="2319" ht="15">
      <c r="G2319" s="5"/>
    </row>
    <row r="2320" ht="15">
      <c r="G2320" s="5"/>
    </row>
    <row r="2321" ht="15">
      <c r="G2321" s="5"/>
    </row>
    <row r="2322" ht="15">
      <c r="G2322" s="5"/>
    </row>
    <row r="2323" ht="15">
      <c r="G2323" s="5"/>
    </row>
    <row r="2324" ht="15">
      <c r="G2324" s="5"/>
    </row>
    <row r="2325" ht="15">
      <c r="G2325" s="5"/>
    </row>
    <row r="2326" ht="15">
      <c r="G2326" s="5"/>
    </row>
    <row r="2327" ht="15">
      <c r="G2327" s="5"/>
    </row>
    <row r="2328" ht="15">
      <c r="G2328" s="5"/>
    </row>
    <row r="2329" ht="15">
      <c r="G2329" s="5"/>
    </row>
    <row r="2330" ht="15">
      <c r="G2330" s="5"/>
    </row>
    <row r="2331" ht="15">
      <c r="G2331" s="5"/>
    </row>
    <row r="2332" ht="15">
      <c r="G2332" s="5"/>
    </row>
    <row r="2333" ht="15">
      <c r="G2333" s="5"/>
    </row>
    <row r="2334" ht="15">
      <c r="G2334" s="5"/>
    </row>
    <row r="2335" ht="15">
      <c r="G2335" s="5"/>
    </row>
    <row r="2336" ht="15">
      <c r="G2336" s="5"/>
    </row>
    <row r="2337" ht="15">
      <c r="G2337" s="5"/>
    </row>
    <row r="2338" ht="15">
      <c r="G2338" s="5"/>
    </row>
    <row r="2339" ht="15">
      <c r="G2339" s="5"/>
    </row>
    <row r="2340" ht="15">
      <c r="G2340" s="5"/>
    </row>
    <row r="2341" ht="15">
      <c r="G2341" s="5"/>
    </row>
    <row r="2342" ht="15">
      <c r="G2342" s="5"/>
    </row>
    <row r="2343" ht="15">
      <c r="G2343" s="5"/>
    </row>
    <row r="2344" ht="15">
      <c r="G2344" s="5"/>
    </row>
    <row r="2345" ht="15">
      <c r="G2345" s="5"/>
    </row>
    <row r="2346" ht="15">
      <c r="G2346" s="5"/>
    </row>
    <row r="2347" ht="15">
      <c r="G2347" s="5"/>
    </row>
    <row r="2348" ht="15">
      <c r="G2348" s="5"/>
    </row>
    <row r="2349" ht="15">
      <c r="G2349" s="5"/>
    </row>
    <row r="2350" ht="15">
      <c r="G2350" s="5"/>
    </row>
    <row r="2351" ht="15">
      <c r="G2351" s="5"/>
    </row>
    <row r="2352" ht="15">
      <c r="G2352" s="5"/>
    </row>
    <row r="2353" ht="15">
      <c r="G2353" s="5"/>
    </row>
    <row r="2354" ht="15">
      <c r="G2354" s="5"/>
    </row>
    <row r="2355" ht="15">
      <c r="G2355" s="5"/>
    </row>
    <row r="2356" ht="15">
      <c r="G2356" s="5"/>
    </row>
    <row r="2357" ht="15">
      <c r="G2357" s="5"/>
    </row>
    <row r="2358" ht="15">
      <c r="G2358" s="5"/>
    </row>
    <row r="2359" ht="15">
      <c r="G2359" s="5"/>
    </row>
    <row r="2360" ht="15">
      <c r="G2360" s="5"/>
    </row>
    <row r="2361" ht="15">
      <c r="G2361" s="5"/>
    </row>
    <row r="2362" ht="15">
      <c r="G2362" s="5"/>
    </row>
    <row r="2363" ht="15">
      <c r="G2363" s="5"/>
    </row>
    <row r="2364" ht="15">
      <c r="G2364" s="5"/>
    </row>
    <row r="2365" ht="15">
      <c r="G2365" s="5"/>
    </row>
    <row r="2366" ht="15">
      <c r="G2366" s="5"/>
    </row>
    <row r="2367" ht="15">
      <c r="G2367" s="5"/>
    </row>
    <row r="2368" ht="15">
      <c r="G2368" s="5"/>
    </row>
    <row r="2369" ht="15">
      <c r="G2369" s="5"/>
    </row>
    <row r="2370" ht="15">
      <c r="G2370" s="5"/>
    </row>
    <row r="2371" ht="15">
      <c r="G2371" s="5"/>
    </row>
    <row r="2372" ht="15">
      <c r="G2372" s="5"/>
    </row>
    <row r="2373" ht="15">
      <c r="G2373" s="5"/>
    </row>
    <row r="2374" ht="15">
      <c r="G2374" s="5"/>
    </row>
    <row r="2375" ht="15">
      <c r="G2375" s="5"/>
    </row>
    <row r="2376" ht="15">
      <c r="G2376" s="5"/>
    </row>
    <row r="2377" ht="15">
      <c r="G2377" s="5"/>
    </row>
    <row r="2378" ht="15">
      <c r="G2378" s="5"/>
    </row>
    <row r="2379" ht="15">
      <c r="G2379" s="5"/>
    </row>
    <row r="2380" ht="15">
      <c r="G2380" s="5"/>
    </row>
    <row r="2381" ht="15">
      <c r="G2381" s="5"/>
    </row>
    <row r="2382" ht="15">
      <c r="G2382" s="5"/>
    </row>
    <row r="2383" ht="15">
      <c r="G2383" s="5"/>
    </row>
    <row r="2384" ht="15">
      <c r="G2384" s="5"/>
    </row>
    <row r="2385" ht="15">
      <c r="G2385" s="5"/>
    </row>
    <row r="2386" ht="15">
      <c r="G2386" s="5"/>
    </row>
    <row r="2387" ht="15">
      <c r="G2387" s="5"/>
    </row>
    <row r="2388" ht="15">
      <c r="G2388" s="5"/>
    </row>
    <row r="2389" ht="15">
      <c r="G2389" s="5"/>
    </row>
    <row r="2390" ht="15">
      <c r="G2390" s="5"/>
    </row>
    <row r="2391" ht="15">
      <c r="G2391" s="5"/>
    </row>
    <row r="2392" ht="15">
      <c r="G2392" s="5"/>
    </row>
    <row r="2393" ht="15">
      <c r="G2393" s="5"/>
    </row>
    <row r="2394" ht="15">
      <c r="G2394" s="5"/>
    </row>
    <row r="2395" ht="15">
      <c r="G2395" s="5"/>
    </row>
    <row r="2396" ht="15">
      <c r="G2396" s="5"/>
    </row>
    <row r="2397" ht="15">
      <c r="G2397" s="5"/>
    </row>
    <row r="2398" ht="15">
      <c r="G2398" s="5"/>
    </row>
    <row r="2399" ht="15">
      <c r="G2399" s="5"/>
    </row>
    <row r="2400" ht="15">
      <c r="G2400" s="5"/>
    </row>
    <row r="2401" ht="15">
      <c r="G2401" s="5"/>
    </row>
    <row r="2402" ht="15">
      <c r="G2402" s="5"/>
    </row>
    <row r="2403" ht="15">
      <c r="G2403" s="5"/>
    </row>
    <row r="2404" ht="15">
      <c r="G2404" s="5"/>
    </row>
    <row r="2405" ht="15">
      <c r="G2405" s="5"/>
    </row>
    <row r="2406" ht="15">
      <c r="G2406" s="5"/>
    </row>
    <row r="2407" ht="15">
      <c r="G2407" s="5"/>
    </row>
    <row r="2408" ht="15">
      <c r="G2408" s="5"/>
    </row>
    <row r="2409" ht="15">
      <c r="G2409" s="5"/>
    </row>
    <row r="2410" ht="15">
      <c r="G2410" s="5"/>
    </row>
    <row r="2411" ht="15">
      <c r="G2411" s="5"/>
    </row>
    <row r="2412" ht="15">
      <c r="G2412" s="5"/>
    </row>
    <row r="2413" ht="15">
      <c r="G2413" s="5"/>
    </row>
    <row r="2414" ht="15">
      <c r="G2414" s="5"/>
    </row>
    <row r="2415" ht="15">
      <c r="G2415" s="5"/>
    </row>
    <row r="2416" ht="15">
      <c r="G2416" s="5"/>
    </row>
    <row r="2417" ht="15">
      <c r="G2417" s="5"/>
    </row>
    <row r="2418" ht="15">
      <c r="G2418" s="5"/>
    </row>
    <row r="2419" ht="15">
      <c r="G2419" s="5"/>
    </row>
    <row r="2420" ht="15">
      <c r="G2420" s="5"/>
    </row>
    <row r="2421" ht="15">
      <c r="G2421" s="5"/>
    </row>
    <row r="2422" ht="15">
      <c r="G2422" s="5"/>
    </row>
    <row r="2423" ht="15">
      <c r="G2423" s="5"/>
    </row>
    <row r="2424" ht="15">
      <c r="G2424" s="5"/>
    </row>
    <row r="2425" ht="15">
      <c r="G2425" s="5"/>
    </row>
    <row r="2426" ht="15">
      <c r="G2426" s="5"/>
    </row>
    <row r="2427" ht="15">
      <c r="G2427" s="5"/>
    </row>
    <row r="2428" ht="15">
      <c r="G2428" s="5"/>
    </row>
    <row r="2429" ht="15">
      <c r="G2429" s="5"/>
    </row>
    <row r="2430" ht="15">
      <c r="G2430" s="5"/>
    </row>
    <row r="2431" ht="15">
      <c r="G2431" s="5"/>
    </row>
    <row r="2432" ht="15">
      <c r="G2432" s="5"/>
    </row>
    <row r="2433" ht="15">
      <c r="G2433" s="5"/>
    </row>
    <row r="2434" ht="15">
      <c r="G2434" s="5"/>
    </row>
    <row r="2435" ht="15">
      <c r="G2435" s="5"/>
    </row>
    <row r="2436" ht="15">
      <c r="G2436" s="5"/>
    </row>
    <row r="2437" ht="15">
      <c r="G2437" s="5"/>
    </row>
    <row r="2438" ht="15">
      <c r="G2438" s="5"/>
    </row>
    <row r="2439" ht="15">
      <c r="G2439" s="5"/>
    </row>
    <row r="2440" ht="15">
      <c r="G2440" s="5"/>
    </row>
    <row r="2441" ht="15">
      <c r="G2441" s="5"/>
    </row>
    <row r="2442" ht="15">
      <c r="G2442" s="5"/>
    </row>
    <row r="2443" ht="15">
      <c r="G2443" s="5"/>
    </row>
    <row r="2444" ht="15">
      <c r="G2444" s="5"/>
    </row>
    <row r="2445" ht="15">
      <c r="G2445" s="5"/>
    </row>
    <row r="2446" ht="15">
      <c r="G2446" s="5"/>
    </row>
    <row r="2447" ht="15">
      <c r="G2447" s="5"/>
    </row>
    <row r="2448" ht="15">
      <c r="G2448" s="5"/>
    </row>
    <row r="2449" ht="15">
      <c r="G2449" s="5"/>
    </row>
    <row r="2450" ht="15">
      <c r="G2450" s="5"/>
    </row>
    <row r="2451" ht="15">
      <c r="G2451" s="5"/>
    </row>
    <row r="2452" ht="15">
      <c r="G2452" s="5"/>
    </row>
    <row r="2453" ht="15">
      <c r="G2453" s="5"/>
    </row>
    <row r="2454" ht="15">
      <c r="G2454" s="5"/>
    </row>
    <row r="2455" ht="15">
      <c r="G2455" s="5"/>
    </row>
    <row r="2456" ht="15">
      <c r="G2456" s="5"/>
    </row>
    <row r="2457" ht="15">
      <c r="G2457" s="5"/>
    </row>
    <row r="2458" ht="15">
      <c r="G2458" s="5"/>
    </row>
    <row r="2459" ht="15">
      <c r="G2459" s="5"/>
    </row>
    <row r="2460" ht="15">
      <c r="G2460" s="5"/>
    </row>
    <row r="2461" ht="15">
      <c r="G2461" s="5"/>
    </row>
    <row r="2462" ht="15">
      <c r="G2462" s="5"/>
    </row>
    <row r="2463" ht="15">
      <c r="G2463" s="5"/>
    </row>
    <row r="2464" ht="15">
      <c r="G2464" s="5"/>
    </row>
    <row r="2465" ht="15">
      <c r="G2465" s="5"/>
    </row>
    <row r="2466" ht="15">
      <c r="G2466" s="5"/>
    </row>
    <row r="2467" ht="15">
      <c r="G2467" s="5"/>
    </row>
    <row r="2468" ht="15">
      <c r="G2468" s="5"/>
    </row>
    <row r="2469" ht="15">
      <c r="G2469" s="5"/>
    </row>
    <row r="2470" ht="15">
      <c r="G2470" s="5"/>
    </row>
    <row r="2471" ht="15">
      <c r="G2471" s="5"/>
    </row>
    <row r="2472" ht="15">
      <c r="G2472" s="5"/>
    </row>
    <row r="2473" ht="15">
      <c r="G2473" s="5"/>
    </row>
    <row r="2474" ht="15">
      <c r="G2474" s="5"/>
    </row>
    <row r="2475" ht="15">
      <c r="G2475" s="5"/>
    </row>
    <row r="2476" ht="15">
      <c r="G2476" s="5"/>
    </row>
    <row r="2477" ht="15">
      <c r="G2477" s="5"/>
    </row>
    <row r="2478" ht="15">
      <c r="G2478" s="5"/>
    </row>
    <row r="2479" ht="15">
      <c r="G2479" s="5"/>
    </row>
    <row r="2480" ht="15">
      <c r="G2480" s="5"/>
    </row>
    <row r="2481" ht="15">
      <c r="G2481" s="5"/>
    </row>
    <row r="2482" ht="15">
      <c r="G2482" s="5"/>
    </row>
    <row r="2483" ht="15">
      <c r="G2483" s="5"/>
    </row>
    <row r="2484" ht="15">
      <c r="G2484" s="5"/>
    </row>
    <row r="2485" ht="15">
      <c r="G2485" s="5"/>
    </row>
    <row r="2486" ht="15">
      <c r="G2486" s="5"/>
    </row>
    <row r="2487" ht="15">
      <c r="G2487" s="5"/>
    </row>
    <row r="2488" ht="15">
      <c r="G2488" s="5"/>
    </row>
    <row r="2489" ht="15">
      <c r="G2489" s="5"/>
    </row>
    <row r="2490" ht="15">
      <c r="G2490" s="5"/>
    </row>
    <row r="2491" ht="15">
      <c r="G2491" s="5"/>
    </row>
    <row r="2492" ht="15">
      <c r="G2492" s="5"/>
    </row>
    <row r="2493" ht="15">
      <c r="G2493" s="5"/>
    </row>
    <row r="2494" ht="15">
      <c r="G2494" s="5"/>
    </row>
    <row r="2495" ht="15">
      <c r="G2495" s="5"/>
    </row>
    <row r="2496" ht="15">
      <c r="G2496" s="5"/>
    </row>
    <row r="2497" ht="15">
      <c r="G2497" s="5"/>
    </row>
    <row r="2498" ht="15">
      <c r="G2498" s="5"/>
    </row>
    <row r="2499" ht="15">
      <c r="G2499" s="5"/>
    </row>
    <row r="2500" ht="15">
      <c r="G2500" s="5"/>
    </row>
    <row r="2501" ht="15">
      <c r="G2501" s="5"/>
    </row>
    <row r="2502" ht="15">
      <c r="G2502" s="5"/>
    </row>
    <row r="2503" ht="15">
      <c r="G2503" s="5"/>
    </row>
    <row r="2504" ht="15">
      <c r="G2504" s="5"/>
    </row>
    <row r="2505" ht="15">
      <c r="G2505" s="5"/>
    </row>
    <row r="2506" ht="15">
      <c r="G2506" s="5"/>
    </row>
    <row r="2507" ht="15">
      <c r="G2507" s="5"/>
    </row>
    <row r="2508" ht="15">
      <c r="G2508" s="5"/>
    </row>
    <row r="2509" ht="15">
      <c r="G2509" s="5"/>
    </row>
    <row r="2510" ht="15">
      <c r="G2510" s="5"/>
    </row>
    <row r="2511" ht="15">
      <c r="G2511" s="5"/>
    </row>
    <row r="2512" ht="15">
      <c r="G2512" s="5"/>
    </row>
    <row r="2513" ht="15">
      <c r="G2513" s="5"/>
    </row>
    <row r="2514" ht="15">
      <c r="G2514" s="5"/>
    </row>
    <row r="2515" ht="15">
      <c r="G2515" s="5"/>
    </row>
    <row r="2516" ht="15">
      <c r="G2516" s="5"/>
    </row>
    <row r="2517" ht="15">
      <c r="G2517" s="5"/>
    </row>
    <row r="2518" ht="15">
      <c r="G2518" s="5"/>
    </row>
    <row r="2519" ht="15">
      <c r="G2519" s="5"/>
    </row>
    <row r="2520" ht="15">
      <c r="G2520" s="5"/>
    </row>
    <row r="2521" ht="15">
      <c r="G2521" s="5"/>
    </row>
    <row r="2522" ht="15">
      <c r="G2522" s="5"/>
    </row>
    <row r="2523" ht="15">
      <c r="G2523" s="5"/>
    </row>
    <row r="2524" ht="15">
      <c r="G2524" s="5"/>
    </row>
    <row r="2525" ht="15">
      <c r="G2525" s="5"/>
    </row>
    <row r="2526" ht="15">
      <c r="G2526" s="5"/>
    </row>
    <row r="2527" ht="15">
      <c r="G2527" s="5"/>
    </row>
    <row r="2528" ht="15">
      <c r="G2528" s="5"/>
    </row>
    <row r="2529" ht="15">
      <c r="G2529" s="5"/>
    </row>
    <row r="2530" ht="15">
      <c r="G2530" s="5"/>
    </row>
    <row r="2531" ht="15">
      <c r="G2531" s="5"/>
    </row>
    <row r="2532" ht="15">
      <c r="G2532" s="5"/>
    </row>
    <row r="2533" ht="15">
      <c r="G2533" s="5"/>
    </row>
    <row r="2534" ht="15">
      <c r="G2534" s="5"/>
    </row>
    <row r="2535" ht="15">
      <c r="G2535" s="5"/>
    </row>
    <row r="2536" ht="15">
      <c r="G2536" s="5"/>
    </row>
    <row r="2537" ht="15">
      <c r="G2537" s="5"/>
    </row>
    <row r="2538" ht="15">
      <c r="G2538" s="5"/>
    </row>
    <row r="2539" ht="15">
      <c r="G2539" s="5"/>
    </row>
    <row r="2540" ht="15">
      <c r="G2540" s="5"/>
    </row>
    <row r="2541" ht="15">
      <c r="G2541" s="5"/>
    </row>
    <row r="2542" ht="15">
      <c r="G2542" s="5"/>
    </row>
    <row r="2543" ht="15">
      <c r="G2543" s="5"/>
    </row>
    <row r="2544" ht="15">
      <c r="G2544" s="5"/>
    </row>
    <row r="2545" ht="15">
      <c r="G2545" s="5"/>
    </row>
    <row r="2546" ht="15">
      <c r="G2546" s="5"/>
    </row>
    <row r="2547" ht="15">
      <c r="G2547" s="5"/>
    </row>
    <row r="2548" ht="15">
      <c r="G2548" s="5"/>
    </row>
    <row r="2549" ht="15">
      <c r="G2549" s="5"/>
    </row>
    <row r="2550" ht="15">
      <c r="G2550" s="5"/>
    </row>
    <row r="2551" ht="15">
      <c r="G2551" s="5"/>
    </row>
    <row r="2552" ht="15">
      <c r="G2552" s="5"/>
    </row>
    <row r="2553" ht="15">
      <c r="G2553" s="5"/>
    </row>
    <row r="2554" ht="15">
      <c r="G2554" s="5"/>
    </row>
    <row r="2555" ht="15">
      <c r="G2555" s="5"/>
    </row>
    <row r="2556" ht="15">
      <c r="G2556" s="5"/>
    </row>
    <row r="2557" ht="15">
      <c r="G2557" s="5"/>
    </row>
    <row r="2558" ht="15">
      <c r="G2558" s="5"/>
    </row>
    <row r="2559" ht="15">
      <c r="G2559" s="5"/>
    </row>
    <row r="2560" ht="15">
      <c r="G2560" s="5"/>
    </row>
    <row r="2561" ht="15">
      <c r="G2561" s="5"/>
    </row>
    <row r="2562" ht="15">
      <c r="G2562" s="5"/>
    </row>
    <row r="2563" ht="15">
      <c r="G2563" s="5"/>
    </row>
    <row r="2564" ht="15">
      <c r="G2564" s="5"/>
    </row>
    <row r="2565" ht="15">
      <c r="G2565" s="5"/>
    </row>
    <row r="2566" ht="15">
      <c r="G2566" s="5"/>
    </row>
    <row r="2567" ht="15">
      <c r="G2567" s="5"/>
    </row>
    <row r="2568" ht="15">
      <c r="G2568" s="5"/>
    </row>
    <row r="2569" ht="15">
      <c r="G2569" s="5"/>
    </row>
    <row r="2570" ht="15">
      <c r="G2570" s="5"/>
    </row>
    <row r="2571" ht="15">
      <c r="G2571" s="5"/>
    </row>
    <row r="2572" ht="15">
      <c r="G2572" s="5"/>
    </row>
    <row r="2573" ht="15">
      <c r="G2573" s="5"/>
    </row>
    <row r="2574" ht="15">
      <c r="G2574" s="5"/>
    </row>
    <row r="2575" ht="15">
      <c r="G2575" s="5"/>
    </row>
    <row r="2576" ht="15">
      <c r="G2576" s="5"/>
    </row>
    <row r="2577" ht="15">
      <c r="G2577" s="5"/>
    </row>
    <row r="2578" ht="15">
      <c r="G2578" s="5"/>
    </row>
    <row r="2579" ht="15">
      <c r="G2579" s="5"/>
    </row>
    <row r="2580" ht="15">
      <c r="G2580" s="5"/>
    </row>
    <row r="2581" ht="15">
      <c r="G2581" s="5"/>
    </row>
    <row r="2582" ht="15">
      <c r="G2582" s="5"/>
    </row>
    <row r="2583" ht="15">
      <c r="G2583" s="5"/>
    </row>
    <row r="2584" ht="15">
      <c r="G2584" s="5"/>
    </row>
    <row r="2585" ht="15">
      <c r="G2585" s="5"/>
    </row>
    <row r="2586" ht="15">
      <c r="G2586" s="5"/>
    </row>
    <row r="2587" ht="15">
      <c r="G2587" s="5"/>
    </row>
    <row r="2588" ht="15">
      <c r="G2588" s="5"/>
    </row>
    <row r="2589" ht="15">
      <c r="G2589" s="5"/>
    </row>
    <row r="2590" ht="15">
      <c r="G2590" s="5"/>
    </row>
    <row r="2591" ht="15">
      <c r="G2591" s="5"/>
    </row>
    <row r="2592" ht="15">
      <c r="G2592" s="5"/>
    </row>
    <row r="2593" ht="15">
      <c r="G2593" s="5"/>
    </row>
    <row r="2594" ht="15">
      <c r="G2594" s="5"/>
    </row>
    <row r="2595" ht="15">
      <c r="G2595" s="5"/>
    </row>
    <row r="2596" ht="15">
      <c r="G2596" s="5"/>
    </row>
    <row r="2597" ht="15">
      <c r="G2597" s="5"/>
    </row>
    <row r="2598" ht="15">
      <c r="G2598" s="5"/>
    </row>
    <row r="2599" ht="15">
      <c r="G2599" s="5"/>
    </row>
    <row r="2600" ht="15">
      <c r="G2600" s="5"/>
    </row>
    <row r="2601" ht="15">
      <c r="G2601" s="5"/>
    </row>
    <row r="2602" ht="15">
      <c r="G2602" s="5"/>
    </row>
    <row r="2603" ht="15">
      <c r="G2603" s="5"/>
    </row>
    <row r="2604" ht="15">
      <c r="G2604" s="5"/>
    </row>
    <row r="2605" ht="15">
      <c r="G2605" s="5"/>
    </row>
    <row r="2606" ht="15">
      <c r="G2606" s="5"/>
    </row>
    <row r="2607" ht="15">
      <c r="G2607" s="5"/>
    </row>
    <row r="2608" ht="15">
      <c r="G2608" s="5"/>
    </row>
    <row r="2609" ht="15">
      <c r="G2609" s="5"/>
    </row>
    <row r="2610" ht="15">
      <c r="G2610" s="5"/>
    </row>
    <row r="2611" ht="15">
      <c r="G2611" s="5"/>
    </row>
    <row r="2612" ht="15">
      <c r="G2612" s="5"/>
    </row>
    <row r="2613" ht="15">
      <c r="G2613" s="5"/>
    </row>
    <row r="2614" ht="15">
      <c r="G2614" s="5"/>
    </row>
    <row r="2615" ht="15">
      <c r="G2615" s="5"/>
    </row>
    <row r="2616" ht="15">
      <c r="G2616" s="5"/>
    </row>
    <row r="2617" ht="15">
      <c r="G2617" s="5"/>
    </row>
    <row r="2618" ht="15">
      <c r="G2618" s="5"/>
    </row>
    <row r="2619" ht="15">
      <c r="G2619" s="5"/>
    </row>
    <row r="2620" ht="15">
      <c r="G2620" s="5"/>
    </row>
    <row r="2621" ht="15">
      <c r="G2621" s="5"/>
    </row>
    <row r="2622" ht="15">
      <c r="G2622" s="5"/>
    </row>
    <row r="2623" ht="15">
      <c r="G2623" s="5"/>
    </row>
    <row r="2624" ht="15">
      <c r="G2624" s="5"/>
    </row>
    <row r="2625" ht="15">
      <c r="G2625" s="5"/>
    </row>
    <row r="2626" ht="15">
      <c r="G2626" s="5"/>
    </row>
    <row r="2627" ht="15">
      <c r="G2627" s="5"/>
    </row>
    <row r="2628" ht="15">
      <c r="G2628" s="5"/>
    </row>
    <row r="2629" ht="15">
      <c r="G2629" s="5"/>
    </row>
    <row r="2630" ht="15">
      <c r="G2630" s="5"/>
    </row>
    <row r="2631" ht="15">
      <c r="G2631" s="5"/>
    </row>
    <row r="2632" ht="15">
      <c r="G2632" s="5"/>
    </row>
    <row r="2633" ht="15">
      <c r="G2633" s="5"/>
    </row>
    <row r="2634" ht="15">
      <c r="G2634" s="5"/>
    </row>
    <row r="2635" ht="15">
      <c r="G2635" s="5"/>
    </row>
    <row r="2636" ht="15">
      <c r="G2636" s="5"/>
    </row>
    <row r="2637" ht="15">
      <c r="G2637" s="5"/>
    </row>
    <row r="2638" ht="15">
      <c r="G2638" s="5"/>
    </row>
    <row r="2639" ht="15">
      <c r="G2639" s="5"/>
    </row>
    <row r="2640" ht="15">
      <c r="G2640" s="5"/>
    </row>
    <row r="2641" ht="15">
      <c r="G2641" s="5"/>
    </row>
    <row r="2642" ht="15">
      <c r="G2642" s="5"/>
    </row>
    <row r="2643" ht="15">
      <c r="G2643" s="5"/>
    </row>
    <row r="2644" ht="15">
      <c r="G2644" s="5"/>
    </row>
    <row r="2645" ht="15">
      <c r="G2645" s="5"/>
    </row>
    <row r="2646" ht="15">
      <c r="G2646" s="5"/>
    </row>
    <row r="2647" ht="15">
      <c r="G2647" s="5"/>
    </row>
    <row r="2648" ht="15">
      <c r="G2648" s="5"/>
    </row>
    <row r="2649" ht="15">
      <c r="G2649" s="5"/>
    </row>
    <row r="2650" ht="15">
      <c r="G2650" s="5"/>
    </row>
    <row r="2651" ht="15">
      <c r="G2651" s="5"/>
    </row>
    <row r="2652" ht="15">
      <c r="G2652" s="5"/>
    </row>
    <row r="2653" ht="15">
      <c r="G2653" s="5"/>
    </row>
    <row r="2654" ht="15">
      <c r="G2654" s="5"/>
    </row>
    <row r="2655" ht="15">
      <c r="G2655" s="5"/>
    </row>
    <row r="2656" ht="15">
      <c r="G2656" s="5"/>
    </row>
    <row r="2657" ht="15">
      <c r="G2657" s="5"/>
    </row>
    <row r="2658" ht="15">
      <c r="G2658" s="5"/>
    </row>
    <row r="2659" ht="15">
      <c r="G2659" s="5"/>
    </row>
    <row r="2660" ht="15">
      <c r="G2660" s="5"/>
    </row>
    <row r="2661" ht="15">
      <c r="G2661" s="5"/>
    </row>
    <row r="2662" ht="15">
      <c r="G2662" s="5"/>
    </row>
    <row r="2663" ht="15">
      <c r="G2663" s="5"/>
    </row>
    <row r="2664" ht="15">
      <c r="G2664" s="5"/>
    </row>
    <row r="2665" ht="15">
      <c r="G2665" s="5"/>
    </row>
    <row r="2666" ht="15">
      <c r="G2666" s="5"/>
    </row>
    <row r="2667" ht="15">
      <c r="G2667" s="5"/>
    </row>
    <row r="2668" ht="15">
      <c r="G2668" s="5"/>
    </row>
    <row r="2669" ht="15">
      <c r="G2669" s="5"/>
    </row>
    <row r="2670" ht="15">
      <c r="G2670" s="5"/>
    </row>
    <row r="2671" ht="15">
      <c r="G2671" s="5"/>
    </row>
    <row r="2672" ht="15">
      <c r="G2672" s="5"/>
    </row>
    <row r="2673" ht="15">
      <c r="G2673" s="5"/>
    </row>
    <row r="2674" ht="15">
      <c r="G2674" s="5"/>
    </row>
    <row r="2675" ht="15">
      <c r="G2675" s="5"/>
    </row>
    <row r="2676" ht="15">
      <c r="G2676" s="5"/>
    </row>
    <row r="2677" ht="15">
      <c r="G2677" s="5"/>
    </row>
    <row r="2678" ht="15">
      <c r="G2678" s="5"/>
    </row>
    <row r="2679" ht="15">
      <c r="G2679" s="5"/>
    </row>
    <row r="2680" ht="15">
      <c r="G2680" s="5"/>
    </row>
    <row r="2681" ht="15">
      <c r="G2681" s="5"/>
    </row>
    <row r="2682" ht="15">
      <c r="G2682" s="5"/>
    </row>
    <row r="2683" ht="15">
      <c r="G2683" s="5"/>
    </row>
    <row r="2684" ht="15">
      <c r="G2684" s="5"/>
    </row>
    <row r="2685" ht="15">
      <c r="G2685" s="5"/>
    </row>
    <row r="2686" ht="15">
      <c r="G2686" s="5"/>
    </row>
    <row r="2687" ht="15">
      <c r="G2687" s="5"/>
    </row>
    <row r="2688" ht="15">
      <c r="G2688" s="5"/>
    </row>
    <row r="2689" ht="15">
      <c r="G2689" s="5"/>
    </row>
    <row r="2690" ht="15">
      <c r="G2690" s="5"/>
    </row>
    <row r="2691" ht="15">
      <c r="G2691" s="5"/>
    </row>
    <row r="2692" ht="15">
      <c r="G2692" s="5"/>
    </row>
    <row r="2693" ht="15">
      <c r="G2693" s="5"/>
    </row>
    <row r="2694" ht="15">
      <c r="G2694" s="5"/>
    </row>
    <row r="2695" ht="15">
      <c r="G2695" s="5"/>
    </row>
    <row r="2696" ht="15">
      <c r="G2696" s="5"/>
    </row>
    <row r="2697" ht="15">
      <c r="G2697" s="5"/>
    </row>
    <row r="2698" ht="15">
      <c r="G2698" s="5"/>
    </row>
    <row r="2699" ht="15">
      <c r="G2699" s="5"/>
    </row>
    <row r="2700" ht="15">
      <c r="G2700" s="5"/>
    </row>
    <row r="2701" ht="15">
      <c r="G2701" s="5"/>
    </row>
    <row r="2702" ht="15">
      <c r="G2702" s="5"/>
    </row>
    <row r="2703" ht="15">
      <c r="G2703" s="5"/>
    </row>
    <row r="2704" ht="15">
      <c r="G2704" s="5"/>
    </row>
    <row r="2705" ht="15">
      <c r="G2705" s="5"/>
    </row>
    <row r="2706" ht="15">
      <c r="G2706" s="5"/>
    </row>
    <row r="2707" ht="15">
      <c r="G2707" s="5"/>
    </row>
    <row r="2708" ht="15">
      <c r="G2708" s="5"/>
    </row>
    <row r="2709" ht="15">
      <c r="G2709" s="5"/>
    </row>
    <row r="2710" ht="15">
      <c r="G2710" s="5"/>
    </row>
    <row r="2711" ht="15">
      <c r="G2711" s="5"/>
    </row>
    <row r="2712" ht="15">
      <c r="G2712" s="5"/>
    </row>
    <row r="2713" ht="15">
      <c r="G2713" s="5"/>
    </row>
    <row r="2714" ht="15">
      <c r="G2714" s="5"/>
    </row>
    <row r="2715" ht="15">
      <c r="G2715" s="5"/>
    </row>
    <row r="2716" ht="15">
      <c r="G2716" s="5"/>
    </row>
    <row r="2717" ht="15">
      <c r="G2717" s="5"/>
    </row>
    <row r="2718" ht="15">
      <c r="G2718" s="5"/>
    </row>
    <row r="2719" ht="15">
      <c r="G2719" s="5"/>
    </row>
    <row r="2720" ht="15">
      <c r="G2720" s="5"/>
    </row>
    <row r="2721" ht="15">
      <c r="G2721" s="5"/>
    </row>
    <row r="2722" ht="15">
      <c r="G2722" s="5"/>
    </row>
    <row r="2723" ht="15">
      <c r="G2723" s="5"/>
    </row>
    <row r="2724" ht="15">
      <c r="G2724" s="5"/>
    </row>
    <row r="2725" ht="15">
      <c r="G2725" s="5"/>
    </row>
    <row r="2726" ht="15">
      <c r="G2726" s="5"/>
    </row>
    <row r="2727" ht="15">
      <c r="G2727" s="5"/>
    </row>
    <row r="2728" ht="15">
      <c r="G2728" s="5"/>
    </row>
    <row r="2729" ht="15">
      <c r="G2729" s="5"/>
    </row>
    <row r="2730" ht="15">
      <c r="G2730" s="5"/>
    </row>
    <row r="2731" ht="15">
      <c r="G2731" s="5"/>
    </row>
    <row r="2732" ht="15">
      <c r="G2732" s="5"/>
    </row>
    <row r="2733" ht="15">
      <c r="G2733" s="5"/>
    </row>
    <row r="2734" ht="15">
      <c r="G2734" s="5"/>
    </row>
    <row r="2735" ht="15">
      <c r="G2735" s="5"/>
    </row>
    <row r="2736" ht="15">
      <c r="G2736" s="5"/>
    </row>
    <row r="2737" ht="15">
      <c r="G2737" s="5"/>
    </row>
    <row r="2738" ht="15">
      <c r="G2738" s="5"/>
    </row>
    <row r="2739" ht="15">
      <c r="G2739" s="5"/>
    </row>
    <row r="2740" ht="15">
      <c r="G2740" s="5"/>
    </row>
    <row r="2741" ht="15">
      <c r="G2741" s="5"/>
    </row>
    <row r="2742" ht="15">
      <c r="G2742" s="5"/>
    </row>
    <row r="2743" ht="15">
      <c r="G2743" s="5"/>
    </row>
    <row r="2744" ht="15">
      <c r="G2744" s="5"/>
    </row>
    <row r="2745" ht="15">
      <c r="G2745" s="5"/>
    </row>
    <row r="2746" ht="15">
      <c r="G2746" s="5"/>
    </row>
    <row r="2747" ht="15">
      <c r="G2747" s="5"/>
    </row>
    <row r="2748" ht="15">
      <c r="G2748" s="5"/>
    </row>
    <row r="2749" ht="15">
      <c r="G2749" s="5"/>
    </row>
    <row r="2750" ht="15">
      <c r="G2750" s="5"/>
    </row>
    <row r="2751" ht="15">
      <c r="G2751" s="5"/>
    </row>
    <row r="2752" ht="15">
      <c r="G2752" s="5"/>
    </row>
    <row r="2753" ht="15">
      <c r="G2753" s="5"/>
    </row>
    <row r="2754" ht="15">
      <c r="G2754" s="5"/>
    </row>
    <row r="2755" ht="15">
      <c r="G2755" s="5"/>
    </row>
    <row r="2756" ht="15">
      <c r="G2756" s="5"/>
    </row>
    <row r="2757" ht="15">
      <c r="G2757" s="5"/>
    </row>
    <row r="2758" ht="15">
      <c r="G2758" s="5"/>
    </row>
    <row r="2759" ht="15">
      <c r="G2759" s="5"/>
    </row>
    <row r="2760" ht="15">
      <c r="G2760" s="5"/>
    </row>
    <row r="2761" ht="15">
      <c r="G2761" s="5"/>
    </row>
    <row r="2762" ht="15">
      <c r="G2762" s="5"/>
    </row>
    <row r="2763" ht="15">
      <c r="G2763" s="5"/>
    </row>
    <row r="2764" ht="15">
      <c r="G2764" s="5"/>
    </row>
    <row r="2765" ht="15">
      <c r="G2765" s="5"/>
    </row>
    <row r="2766" ht="15">
      <c r="G2766" s="5"/>
    </row>
    <row r="2767" ht="15">
      <c r="G2767" s="5"/>
    </row>
    <row r="2768" ht="15">
      <c r="G2768" s="5"/>
    </row>
    <row r="2769" ht="15">
      <c r="G2769" s="5"/>
    </row>
    <row r="2770" ht="15">
      <c r="G2770" s="5"/>
    </row>
    <row r="2771" ht="15">
      <c r="G2771" s="5"/>
    </row>
    <row r="2772" ht="15">
      <c r="G2772" s="5"/>
    </row>
    <row r="2773" ht="15">
      <c r="G2773" s="5"/>
    </row>
    <row r="2774" ht="15">
      <c r="G2774" s="5"/>
    </row>
    <row r="2775" ht="15">
      <c r="G2775" s="5"/>
    </row>
    <row r="2776" ht="15">
      <c r="G2776" s="5"/>
    </row>
    <row r="2777" ht="15">
      <c r="G2777" s="5"/>
    </row>
    <row r="2778" ht="15">
      <c r="G2778" s="5"/>
    </row>
    <row r="2779" ht="15">
      <c r="G2779" s="5"/>
    </row>
    <row r="2780" ht="15">
      <c r="G2780" s="5"/>
    </row>
    <row r="2781" ht="15">
      <c r="G2781" s="5"/>
    </row>
    <row r="2782" ht="15">
      <c r="G2782" s="5"/>
    </row>
    <row r="2783" ht="15">
      <c r="G2783" s="5"/>
    </row>
    <row r="2784" ht="15">
      <c r="G2784" s="5"/>
    </row>
    <row r="2785" ht="15">
      <c r="G2785" s="5"/>
    </row>
    <row r="2786" ht="15">
      <c r="G2786" s="5"/>
    </row>
    <row r="2787" ht="15">
      <c r="G2787" s="5"/>
    </row>
    <row r="2788" ht="15">
      <c r="G2788" s="5"/>
    </row>
    <row r="2789" ht="15">
      <c r="G2789" s="5"/>
    </row>
    <row r="2790" ht="15">
      <c r="G2790" s="5"/>
    </row>
    <row r="2791" ht="15">
      <c r="G2791" s="5"/>
    </row>
    <row r="2792" ht="15">
      <c r="G2792" s="5"/>
    </row>
    <row r="2793" ht="15">
      <c r="G2793" s="5"/>
    </row>
    <row r="2794" ht="15">
      <c r="G2794" s="5"/>
    </row>
    <row r="2795" ht="15">
      <c r="G2795" s="5"/>
    </row>
    <row r="2796" ht="15">
      <c r="G2796" s="5"/>
    </row>
    <row r="2797" ht="15">
      <c r="G2797" s="5"/>
    </row>
    <row r="2798" ht="15">
      <c r="G2798" s="5"/>
    </row>
    <row r="2799" ht="15">
      <c r="G2799" s="5"/>
    </row>
    <row r="2800" ht="15">
      <c r="G2800" s="5"/>
    </row>
    <row r="2801" ht="15">
      <c r="G2801" s="5"/>
    </row>
    <row r="2802" ht="15">
      <c r="G2802" s="5"/>
    </row>
    <row r="2803" ht="15">
      <c r="G2803" s="5"/>
    </row>
    <row r="2804" ht="15">
      <c r="G2804" s="5"/>
    </row>
    <row r="2805" ht="15">
      <c r="G2805" s="5"/>
    </row>
    <row r="2806" ht="15">
      <c r="G2806" s="5"/>
    </row>
    <row r="2807" ht="15">
      <c r="G2807" s="5"/>
    </row>
    <row r="2808" ht="15">
      <c r="G2808" s="5"/>
    </row>
    <row r="2809" ht="15">
      <c r="G2809" s="5"/>
    </row>
    <row r="2810" ht="15">
      <c r="G2810" s="5"/>
    </row>
    <row r="2811" ht="15">
      <c r="G2811" s="5"/>
    </row>
    <row r="2812" ht="15">
      <c r="G2812" s="5"/>
    </row>
    <row r="2813" ht="15">
      <c r="G2813" s="5"/>
    </row>
    <row r="2814" ht="15">
      <c r="G2814" s="5"/>
    </row>
    <row r="2815" ht="15">
      <c r="G2815" s="5"/>
    </row>
    <row r="2816" ht="15">
      <c r="G2816" s="5"/>
    </row>
    <row r="2817" ht="15">
      <c r="G2817" s="5"/>
    </row>
    <row r="2818" ht="15">
      <c r="G2818" s="5"/>
    </row>
    <row r="2819" ht="15">
      <c r="G2819" s="5"/>
    </row>
    <row r="2820" ht="15">
      <c r="G2820" s="5"/>
    </row>
    <row r="2821" ht="15">
      <c r="G2821" s="5"/>
    </row>
    <row r="2822" ht="15">
      <c r="G2822" s="5"/>
    </row>
    <row r="2823" ht="15">
      <c r="G2823" s="5"/>
    </row>
    <row r="2824" ht="15">
      <c r="G2824" s="5"/>
    </row>
    <row r="2825" ht="15">
      <c r="G2825" s="5"/>
    </row>
    <row r="2826" ht="15">
      <c r="G2826" s="5"/>
    </row>
    <row r="2827" ht="15">
      <c r="G2827" s="5"/>
    </row>
    <row r="2828" ht="15">
      <c r="G2828" s="5"/>
    </row>
    <row r="2829" ht="15">
      <c r="G2829" s="5"/>
    </row>
    <row r="2830" ht="15">
      <c r="G2830" s="5"/>
    </row>
    <row r="2831" ht="15">
      <c r="G2831" s="5"/>
    </row>
    <row r="2832" ht="15">
      <c r="G2832" s="5"/>
    </row>
    <row r="2833" ht="15">
      <c r="G2833" s="5"/>
    </row>
    <row r="2834" ht="15">
      <c r="G2834" s="5"/>
    </row>
    <row r="2835" ht="15">
      <c r="G2835" s="5"/>
    </row>
    <row r="2836" ht="15">
      <c r="G2836" s="5"/>
    </row>
    <row r="2837" ht="15">
      <c r="G2837" s="5"/>
    </row>
    <row r="2838" ht="15">
      <c r="G2838" s="5"/>
    </row>
    <row r="2839" ht="15">
      <c r="G2839" s="5"/>
    </row>
    <row r="2840" ht="15">
      <c r="G2840" s="5"/>
    </row>
    <row r="2841" ht="15">
      <c r="G2841" s="5"/>
    </row>
    <row r="2842" ht="15">
      <c r="G2842" s="5"/>
    </row>
    <row r="2843" ht="15">
      <c r="G2843" s="5"/>
    </row>
    <row r="2844" ht="15">
      <c r="G2844" s="5"/>
    </row>
    <row r="2845" ht="15">
      <c r="G2845" s="5"/>
    </row>
    <row r="2846" ht="15">
      <c r="G2846" s="5"/>
    </row>
    <row r="2847" ht="15">
      <c r="G2847" s="5"/>
    </row>
    <row r="2848" ht="15">
      <c r="G2848" s="5"/>
    </row>
    <row r="2849" ht="15">
      <c r="G2849" s="5"/>
    </row>
    <row r="2850" ht="15">
      <c r="G2850" s="5"/>
    </row>
    <row r="2851" ht="15">
      <c r="G2851" s="5"/>
    </row>
    <row r="2852" ht="15">
      <c r="G2852" s="5"/>
    </row>
    <row r="2853" ht="15">
      <c r="G2853" s="5"/>
    </row>
    <row r="2854" ht="15">
      <c r="G2854" s="5"/>
    </row>
    <row r="2855" ht="15">
      <c r="G2855" s="5"/>
    </row>
    <row r="2856" ht="15">
      <c r="G2856" s="5"/>
    </row>
    <row r="2857" ht="15">
      <c r="G2857" s="5"/>
    </row>
    <row r="2858" ht="15">
      <c r="G2858" s="5"/>
    </row>
    <row r="2859" ht="15">
      <c r="G2859" s="5"/>
    </row>
    <row r="2860" ht="15">
      <c r="G2860" s="5"/>
    </row>
    <row r="2861" ht="15">
      <c r="G2861" s="5"/>
    </row>
    <row r="2862" ht="15">
      <c r="G2862" s="5"/>
    </row>
    <row r="2863" ht="15">
      <c r="G2863" s="5"/>
    </row>
    <row r="2864" ht="15">
      <c r="G2864" s="5"/>
    </row>
    <row r="2865" ht="15">
      <c r="G2865" s="5"/>
    </row>
    <row r="2866" ht="15">
      <c r="G2866" s="5"/>
    </row>
    <row r="2867" ht="15">
      <c r="G2867" s="5"/>
    </row>
    <row r="2868" ht="15">
      <c r="G2868" s="5"/>
    </row>
    <row r="2869" ht="15">
      <c r="G2869" s="5"/>
    </row>
    <row r="2870" ht="15">
      <c r="G2870" s="5"/>
    </row>
    <row r="2871" ht="15">
      <c r="G2871" s="5"/>
    </row>
    <row r="2872" ht="15">
      <c r="G2872" s="5"/>
    </row>
    <row r="2873" ht="15">
      <c r="G2873" s="5"/>
    </row>
    <row r="2874" ht="15">
      <c r="G2874" s="5"/>
    </row>
    <row r="2875" ht="15">
      <c r="G2875" s="5"/>
    </row>
    <row r="2876" ht="15">
      <c r="G2876" s="5"/>
    </row>
    <row r="2877" ht="15">
      <c r="G2877" s="5"/>
    </row>
    <row r="2878" ht="15">
      <c r="G2878" s="5"/>
    </row>
    <row r="2879" ht="15">
      <c r="G2879" s="5"/>
    </row>
    <row r="2880" ht="15">
      <c r="G2880" s="5"/>
    </row>
    <row r="2881" ht="15">
      <c r="G2881" s="5"/>
    </row>
    <row r="2882" ht="15">
      <c r="G2882" s="5"/>
    </row>
    <row r="2883" ht="15">
      <c r="G2883" s="5"/>
    </row>
    <row r="2884" ht="15">
      <c r="G2884" s="5"/>
    </row>
    <row r="2885" ht="15">
      <c r="G2885" s="5"/>
    </row>
    <row r="2886" ht="15">
      <c r="G2886" s="5"/>
    </row>
    <row r="2887" ht="15">
      <c r="G2887" s="5"/>
    </row>
    <row r="2888" ht="15">
      <c r="G2888" s="5"/>
    </row>
    <row r="2889" ht="15">
      <c r="G2889" s="5"/>
    </row>
    <row r="2890" ht="15">
      <c r="G2890" s="5"/>
    </row>
    <row r="2891" ht="15">
      <c r="G2891" s="5"/>
    </row>
    <row r="2892" ht="15">
      <c r="G2892" s="5"/>
    </row>
    <row r="2893" ht="15">
      <c r="G2893" s="5"/>
    </row>
    <row r="2894" ht="15">
      <c r="G2894" s="5"/>
    </row>
    <row r="2895" ht="15">
      <c r="G2895" s="5"/>
    </row>
    <row r="2896" ht="15">
      <c r="G2896" s="5"/>
    </row>
    <row r="2897" ht="15">
      <c r="G2897" s="5"/>
    </row>
    <row r="2898" ht="15">
      <c r="G2898" s="5"/>
    </row>
    <row r="2899" ht="15">
      <c r="G2899" s="5"/>
    </row>
    <row r="2900" ht="15">
      <c r="G2900" s="5"/>
    </row>
    <row r="2901" ht="15">
      <c r="G2901" s="5"/>
    </row>
    <row r="2902" ht="15">
      <c r="G2902" s="5"/>
    </row>
    <row r="2903" ht="15">
      <c r="G2903" s="5"/>
    </row>
    <row r="2904" ht="15">
      <c r="G2904" s="5"/>
    </row>
    <row r="2905" ht="15">
      <c r="G2905" s="5"/>
    </row>
    <row r="2906" ht="15">
      <c r="G2906" s="5"/>
    </row>
    <row r="2907" ht="15">
      <c r="G2907" s="5"/>
    </row>
    <row r="2908" ht="15">
      <c r="G2908" s="5"/>
    </row>
    <row r="2909" ht="15">
      <c r="G2909" s="5"/>
    </row>
    <row r="2910" ht="15">
      <c r="G2910" s="5"/>
    </row>
    <row r="2911" ht="15">
      <c r="G2911" s="5"/>
    </row>
    <row r="2912" ht="15">
      <c r="G2912" s="5"/>
    </row>
    <row r="2913" ht="15">
      <c r="G2913" s="5"/>
    </row>
    <row r="2914" ht="15">
      <c r="G2914" s="5"/>
    </row>
    <row r="2915" ht="15">
      <c r="G2915" s="5"/>
    </row>
    <row r="2916" ht="15">
      <c r="G2916" s="5"/>
    </row>
    <row r="2917" ht="15">
      <c r="G2917" s="5"/>
    </row>
    <row r="2918" ht="15">
      <c r="G2918" s="5"/>
    </row>
    <row r="2919" ht="15">
      <c r="G2919" s="5"/>
    </row>
    <row r="2920" ht="15">
      <c r="G2920" s="5"/>
    </row>
    <row r="2921" ht="15">
      <c r="G2921" s="5"/>
    </row>
    <row r="2922" ht="15">
      <c r="G2922" s="5"/>
    </row>
    <row r="2923" ht="15">
      <c r="G2923" s="5"/>
    </row>
    <row r="2924" ht="15">
      <c r="G2924" s="5"/>
    </row>
    <row r="2925" ht="15">
      <c r="G2925" s="5"/>
    </row>
    <row r="2926" ht="15">
      <c r="G2926" s="5"/>
    </row>
    <row r="2927" ht="15">
      <c r="G2927" s="5"/>
    </row>
    <row r="2928" ht="15">
      <c r="G2928" s="5"/>
    </row>
    <row r="2929" ht="15">
      <c r="G2929" s="5"/>
    </row>
    <row r="2930" ht="15">
      <c r="G2930" s="5"/>
    </row>
    <row r="2931" ht="15">
      <c r="G2931" s="5"/>
    </row>
    <row r="2932" ht="15">
      <c r="G2932" s="5"/>
    </row>
    <row r="2933" ht="15">
      <c r="G2933" s="5"/>
    </row>
    <row r="2934" ht="15">
      <c r="G2934" s="5"/>
    </row>
    <row r="2935" ht="15">
      <c r="G2935" s="5"/>
    </row>
    <row r="2936" ht="15">
      <c r="G2936" s="5"/>
    </row>
    <row r="2937" ht="15">
      <c r="G2937" s="5"/>
    </row>
    <row r="2938" ht="15">
      <c r="G2938" s="5"/>
    </row>
    <row r="2939" ht="15">
      <c r="G2939" s="5"/>
    </row>
    <row r="2940" ht="15">
      <c r="G2940" s="5"/>
    </row>
    <row r="2941" ht="15">
      <c r="G2941" s="5"/>
    </row>
    <row r="2942" ht="15">
      <c r="G2942" s="5"/>
    </row>
    <row r="2943" ht="15">
      <c r="G2943" s="5"/>
    </row>
    <row r="2944" ht="15">
      <c r="G2944" s="5"/>
    </row>
    <row r="2945" ht="15">
      <c r="G2945" s="5"/>
    </row>
    <row r="2946" ht="15">
      <c r="G2946" s="5"/>
    </row>
    <row r="2947" ht="15">
      <c r="G2947" s="5"/>
    </row>
    <row r="2948" ht="15">
      <c r="G2948" s="5"/>
    </row>
    <row r="2949" ht="15">
      <c r="G2949" s="5"/>
    </row>
    <row r="2950" ht="15">
      <c r="G2950" s="5"/>
    </row>
    <row r="2951" ht="15">
      <c r="G2951" s="5"/>
    </row>
    <row r="2952" ht="15">
      <c r="G2952" s="5"/>
    </row>
    <row r="2953" ht="15">
      <c r="G2953" s="5"/>
    </row>
    <row r="2954" ht="15">
      <c r="G2954" s="5"/>
    </row>
    <row r="2955" ht="15">
      <c r="G2955" s="5"/>
    </row>
    <row r="2956" ht="15">
      <c r="G2956" s="5"/>
    </row>
    <row r="2957" ht="15">
      <c r="G2957" s="5"/>
    </row>
    <row r="2958" ht="15">
      <c r="G2958" s="5"/>
    </row>
    <row r="2959" ht="15">
      <c r="G2959" s="5"/>
    </row>
    <row r="2960" ht="15">
      <c r="G2960" s="5"/>
    </row>
    <row r="2961" ht="15">
      <c r="G2961" s="5"/>
    </row>
    <row r="2962" ht="15">
      <c r="G2962" s="5"/>
    </row>
    <row r="2963" ht="15">
      <c r="G2963" s="5"/>
    </row>
    <row r="2964" ht="15">
      <c r="G2964" s="5"/>
    </row>
    <row r="2965" ht="15">
      <c r="G2965" s="5"/>
    </row>
    <row r="2966" ht="15">
      <c r="G2966" s="5"/>
    </row>
    <row r="2967" ht="15">
      <c r="G2967" s="5"/>
    </row>
    <row r="2968" ht="15">
      <c r="G2968" s="5"/>
    </row>
    <row r="2969" ht="15">
      <c r="G2969" s="5"/>
    </row>
    <row r="2970" ht="15">
      <c r="G2970" s="5"/>
    </row>
    <row r="2971" ht="15">
      <c r="G2971" s="5"/>
    </row>
    <row r="2972" ht="15">
      <c r="G2972" s="5"/>
    </row>
    <row r="2973" ht="15">
      <c r="G2973" s="5"/>
    </row>
    <row r="2974" ht="15">
      <c r="G2974" s="5"/>
    </row>
    <row r="2975" ht="15">
      <c r="G2975" s="5"/>
    </row>
    <row r="2976" ht="15">
      <c r="G2976" s="5"/>
    </row>
    <row r="2977" ht="15">
      <c r="G2977" s="5"/>
    </row>
    <row r="2978" ht="15">
      <c r="G2978" s="5"/>
    </row>
    <row r="2979" ht="15">
      <c r="G2979" s="5"/>
    </row>
    <row r="2980" ht="15">
      <c r="G2980" s="5"/>
    </row>
    <row r="2981" ht="15">
      <c r="G2981" s="5"/>
    </row>
    <row r="2982" ht="15">
      <c r="G2982" s="5"/>
    </row>
    <row r="2983" ht="15">
      <c r="G2983" s="5"/>
    </row>
    <row r="2984" ht="15">
      <c r="G2984" s="5"/>
    </row>
    <row r="2985" ht="15">
      <c r="G2985" s="5"/>
    </row>
    <row r="2986" ht="15">
      <c r="G2986" s="5"/>
    </row>
    <row r="2987" ht="15">
      <c r="G2987" s="5"/>
    </row>
    <row r="2988" ht="15">
      <c r="G2988" s="5"/>
    </row>
    <row r="2989" ht="15">
      <c r="G2989" s="5"/>
    </row>
    <row r="2990" ht="15">
      <c r="G2990" s="5"/>
    </row>
    <row r="2991" ht="15">
      <c r="G2991" s="5"/>
    </row>
    <row r="2992" ht="15">
      <c r="G2992" s="5"/>
    </row>
    <row r="2993" ht="15">
      <c r="G2993" s="5"/>
    </row>
    <row r="2994" ht="15">
      <c r="G2994" s="5"/>
    </row>
    <row r="2995" ht="15">
      <c r="G2995" s="5"/>
    </row>
    <row r="2996" ht="15">
      <c r="G2996" s="5"/>
    </row>
    <row r="2997" ht="15">
      <c r="G2997" s="5"/>
    </row>
    <row r="2998" ht="15">
      <c r="G2998" s="5"/>
    </row>
    <row r="2999" ht="15">
      <c r="G2999" s="5"/>
    </row>
    <row r="3000" ht="15">
      <c r="G3000" s="5"/>
    </row>
    <row r="3001" ht="15">
      <c r="G3001" s="5"/>
    </row>
    <row r="3002" ht="15">
      <c r="G3002" s="5"/>
    </row>
    <row r="3003" ht="15">
      <c r="G3003" s="5"/>
    </row>
    <row r="3004" ht="15">
      <c r="G3004" s="5"/>
    </row>
    <row r="3005" ht="15">
      <c r="G3005" s="5"/>
    </row>
    <row r="3006" ht="15">
      <c r="G3006" s="5"/>
    </row>
    <row r="3007" ht="15">
      <c r="G3007" s="5"/>
    </row>
    <row r="3008" ht="15">
      <c r="G3008" s="5"/>
    </row>
    <row r="3009" ht="15">
      <c r="G3009" s="5"/>
    </row>
    <row r="3010" ht="15">
      <c r="G3010" s="5"/>
    </row>
    <row r="3011" ht="15">
      <c r="G3011" s="5"/>
    </row>
    <row r="3012" ht="15">
      <c r="G3012" s="5"/>
    </row>
    <row r="3013" ht="15">
      <c r="G3013" s="5"/>
    </row>
    <row r="3014" ht="15">
      <c r="G3014" s="5"/>
    </row>
    <row r="3015" ht="15">
      <c r="G3015" s="5"/>
    </row>
    <row r="3016" ht="15">
      <c r="G3016" s="5"/>
    </row>
    <row r="3017" ht="15">
      <c r="G3017" s="5"/>
    </row>
    <row r="3018" ht="15">
      <c r="G3018" s="5"/>
    </row>
    <row r="3019" ht="15">
      <c r="G3019" s="5"/>
    </row>
    <row r="3020" ht="15">
      <c r="G3020" s="5"/>
    </row>
    <row r="3021" ht="15">
      <c r="G3021" s="5"/>
    </row>
    <row r="3022" ht="15">
      <c r="G3022" s="5"/>
    </row>
    <row r="3023" ht="15">
      <c r="G3023" s="5"/>
    </row>
    <row r="3024" ht="15">
      <c r="G3024" s="5"/>
    </row>
    <row r="3025" ht="15">
      <c r="G3025" s="5"/>
    </row>
    <row r="3026" ht="15">
      <c r="G3026" s="5"/>
    </row>
    <row r="3027" ht="15">
      <c r="G3027" s="5"/>
    </row>
    <row r="3028" ht="15">
      <c r="G3028" s="5"/>
    </row>
    <row r="3029" ht="15">
      <c r="G3029" s="5"/>
    </row>
    <row r="3030" ht="15">
      <c r="G3030" s="5"/>
    </row>
    <row r="3031" ht="15">
      <c r="G3031" s="5"/>
    </row>
    <row r="3032" ht="15">
      <c r="G3032" s="5"/>
    </row>
    <row r="3033" ht="15">
      <c r="G3033" s="5"/>
    </row>
    <row r="3034" ht="15">
      <c r="G3034" s="5"/>
    </row>
    <row r="3035" ht="15">
      <c r="G3035" s="5"/>
    </row>
    <row r="3036" ht="15">
      <c r="G3036" s="5"/>
    </row>
    <row r="3037" ht="15">
      <c r="G3037" s="5"/>
    </row>
    <row r="3038" ht="15">
      <c r="G3038" s="5"/>
    </row>
    <row r="3039" ht="15">
      <c r="G3039" s="5"/>
    </row>
    <row r="3040" ht="15">
      <c r="G3040" s="5"/>
    </row>
    <row r="3041" ht="15">
      <c r="G3041" s="5"/>
    </row>
    <row r="3042" ht="15">
      <c r="G3042" s="5"/>
    </row>
    <row r="3043" ht="15">
      <c r="G3043" s="5"/>
    </row>
    <row r="3044" ht="15">
      <c r="G3044" s="5"/>
    </row>
    <row r="3045" ht="15">
      <c r="G3045" s="5"/>
    </row>
    <row r="3046" ht="15">
      <c r="G3046" s="5"/>
    </row>
    <row r="3047" ht="15">
      <c r="G3047" s="5"/>
    </row>
    <row r="3048" ht="15">
      <c r="G3048" s="5"/>
    </row>
    <row r="3049" ht="15">
      <c r="G3049" s="5"/>
    </row>
    <row r="3050" ht="15">
      <c r="G3050" s="5"/>
    </row>
    <row r="3051" ht="15">
      <c r="G3051" s="5"/>
    </row>
    <row r="3052" ht="15">
      <c r="G3052" s="5"/>
    </row>
    <row r="3053" ht="15">
      <c r="G3053" s="5"/>
    </row>
    <row r="3054" ht="15">
      <c r="G3054" s="5"/>
    </row>
    <row r="3055" ht="15">
      <c r="G3055" s="5"/>
    </row>
    <row r="3056" ht="15">
      <c r="G3056" s="5"/>
    </row>
    <row r="3057" ht="15">
      <c r="G3057" s="5"/>
    </row>
    <row r="3058" ht="15">
      <c r="G3058" s="5"/>
    </row>
    <row r="3059" ht="15">
      <c r="G3059" s="5"/>
    </row>
    <row r="3060" ht="15">
      <c r="G3060" s="5"/>
    </row>
    <row r="3061" ht="15">
      <c r="G3061" s="5"/>
    </row>
    <row r="3062" ht="15">
      <c r="G3062" s="5"/>
    </row>
    <row r="3063" ht="15">
      <c r="G3063" s="5"/>
    </row>
    <row r="3064" ht="15">
      <c r="G3064" s="5"/>
    </row>
    <row r="3065" ht="15">
      <c r="G3065" s="5"/>
    </row>
    <row r="3066" ht="15">
      <c r="G3066" s="5"/>
    </row>
    <row r="3067" ht="15">
      <c r="G3067" s="5"/>
    </row>
    <row r="3068" ht="15">
      <c r="G3068" s="5"/>
    </row>
    <row r="3069" ht="15">
      <c r="G3069" s="5"/>
    </row>
    <row r="3070" ht="15">
      <c r="G3070" s="5"/>
    </row>
    <row r="3071" ht="15">
      <c r="G3071" s="5"/>
    </row>
    <row r="3072" ht="15">
      <c r="G3072" s="5"/>
    </row>
    <row r="3073" ht="15">
      <c r="G3073" s="5"/>
    </row>
    <row r="3074" ht="15">
      <c r="G3074" s="5"/>
    </row>
    <row r="3075" ht="15">
      <c r="G3075" s="5"/>
    </row>
    <row r="3076" ht="15">
      <c r="G3076" s="5"/>
    </row>
    <row r="3077" ht="15">
      <c r="G3077" s="5"/>
    </row>
    <row r="3078" ht="15">
      <c r="G3078" s="5"/>
    </row>
    <row r="3079" ht="15">
      <c r="G3079" s="5"/>
    </row>
    <row r="3080" ht="15">
      <c r="G3080" s="5"/>
    </row>
    <row r="3081" ht="15">
      <c r="G3081" s="5"/>
    </row>
    <row r="3082" ht="15">
      <c r="G3082" s="5"/>
    </row>
    <row r="3083" ht="15">
      <c r="G3083" s="5"/>
    </row>
    <row r="3084" ht="15">
      <c r="G3084" s="5"/>
    </row>
    <row r="3085" ht="15">
      <c r="G3085" s="5"/>
    </row>
    <row r="3086" ht="15">
      <c r="G3086" s="5"/>
    </row>
    <row r="3087" ht="15">
      <c r="G3087" s="5"/>
    </row>
    <row r="3088" ht="15">
      <c r="G3088" s="5"/>
    </row>
    <row r="3089" ht="15">
      <c r="G3089" s="5"/>
    </row>
    <row r="3090" ht="15">
      <c r="G3090" s="5"/>
    </row>
    <row r="3091" ht="15">
      <c r="G3091" s="5"/>
    </row>
    <row r="3092" ht="15">
      <c r="G3092" s="5"/>
    </row>
    <row r="3093" ht="15">
      <c r="G3093" s="5"/>
    </row>
    <row r="3094" ht="15">
      <c r="G3094" s="5"/>
    </row>
    <row r="3095" ht="15">
      <c r="G3095" s="5"/>
    </row>
    <row r="3096" ht="15">
      <c r="G3096" s="5"/>
    </row>
    <row r="3097" ht="15">
      <c r="G3097" s="5"/>
    </row>
    <row r="3098" ht="15">
      <c r="G3098" s="5"/>
    </row>
    <row r="3099" ht="15">
      <c r="G3099" s="5"/>
    </row>
    <row r="3100" ht="15">
      <c r="G3100" s="5"/>
    </row>
    <row r="3101" ht="15">
      <c r="G3101" s="5"/>
    </row>
    <row r="3102" ht="15">
      <c r="G3102" s="5"/>
    </row>
    <row r="3103" ht="15">
      <c r="G3103" s="5"/>
    </row>
    <row r="3104" ht="15">
      <c r="G3104" s="5"/>
    </row>
    <row r="3105" ht="15">
      <c r="G3105" s="5"/>
    </row>
    <row r="3106" ht="15">
      <c r="G3106" s="5"/>
    </row>
    <row r="3107" ht="15">
      <c r="G3107" s="5"/>
    </row>
    <row r="3108" ht="15">
      <c r="G3108" s="5"/>
    </row>
    <row r="3109" ht="15">
      <c r="G3109" s="5"/>
    </row>
    <row r="3110" ht="15">
      <c r="G3110" s="5"/>
    </row>
    <row r="3111" ht="15">
      <c r="G3111" s="5"/>
    </row>
    <row r="3112" ht="15">
      <c r="G3112" s="5"/>
    </row>
    <row r="3113" ht="15">
      <c r="G3113" s="5"/>
    </row>
    <row r="3114" ht="15">
      <c r="G3114" s="5"/>
    </row>
    <row r="3115" ht="15">
      <c r="G3115" s="5"/>
    </row>
    <row r="3116" ht="15">
      <c r="G3116" s="5"/>
    </row>
    <row r="3117" ht="15">
      <c r="G3117" s="5"/>
    </row>
    <row r="3118" ht="15">
      <c r="G3118" s="5"/>
    </row>
    <row r="3119" ht="15">
      <c r="G3119" s="5"/>
    </row>
    <row r="3120" ht="15">
      <c r="G3120" s="5"/>
    </row>
    <row r="3121" ht="15">
      <c r="G3121" s="5"/>
    </row>
    <row r="3122" ht="15">
      <c r="G3122" s="5"/>
    </row>
    <row r="3123" ht="15">
      <c r="G3123" s="5"/>
    </row>
    <row r="3124" ht="15">
      <c r="G3124" s="5"/>
    </row>
    <row r="3125" ht="15">
      <c r="G3125" s="5"/>
    </row>
    <row r="3126" ht="15">
      <c r="G3126" s="5"/>
    </row>
    <row r="3127" ht="15">
      <c r="G3127" s="5"/>
    </row>
    <row r="3128" ht="15">
      <c r="G3128" s="5"/>
    </row>
    <row r="3129" ht="15">
      <c r="G3129" s="5"/>
    </row>
    <row r="3130" ht="15">
      <c r="G3130" s="5"/>
    </row>
    <row r="3131" ht="15">
      <c r="G3131" s="5"/>
    </row>
    <row r="3132" ht="15">
      <c r="G3132" s="5"/>
    </row>
    <row r="3133" ht="15">
      <c r="G3133" s="5"/>
    </row>
    <row r="3134" ht="15">
      <c r="G3134" s="5"/>
    </row>
    <row r="3135" ht="15">
      <c r="G3135" s="5"/>
    </row>
    <row r="3136" ht="15">
      <c r="G3136" s="5"/>
    </row>
    <row r="3137" ht="15">
      <c r="G3137" s="5"/>
    </row>
    <row r="3138" ht="15">
      <c r="G3138" s="5"/>
    </row>
    <row r="3139" ht="15">
      <c r="G3139" s="5"/>
    </row>
    <row r="3140" ht="15">
      <c r="G3140" s="5"/>
    </row>
    <row r="3141" ht="15">
      <c r="G3141" s="5"/>
    </row>
    <row r="3142" ht="15">
      <c r="G3142" s="5"/>
    </row>
    <row r="3143" ht="15">
      <c r="G3143" s="5"/>
    </row>
    <row r="3144" ht="15">
      <c r="G3144" s="5"/>
    </row>
    <row r="3145" ht="15">
      <c r="G3145" s="5"/>
    </row>
    <row r="3146" ht="15">
      <c r="G3146" s="5"/>
    </row>
    <row r="3147" ht="15">
      <c r="G3147" s="5"/>
    </row>
    <row r="3148" ht="15">
      <c r="G3148" s="5"/>
    </row>
    <row r="3149" ht="15">
      <c r="G3149" s="5"/>
    </row>
    <row r="3150" ht="15">
      <c r="G3150" s="5"/>
    </row>
    <row r="3151" ht="15">
      <c r="G3151" s="5"/>
    </row>
    <row r="3152" ht="15">
      <c r="G3152" s="5"/>
    </row>
    <row r="3153" ht="15">
      <c r="G3153" s="5"/>
    </row>
    <row r="3154" ht="15">
      <c r="G3154" s="5"/>
    </row>
    <row r="3155" ht="15">
      <c r="G3155" s="5"/>
    </row>
    <row r="3156" ht="15">
      <c r="G3156" s="5"/>
    </row>
    <row r="3157" ht="15">
      <c r="G3157" s="5"/>
    </row>
    <row r="3158" ht="15">
      <c r="G3158" s="5"/>
    </row>
    <row r="3159" ht="15">
      <c r="G3159" s="5"/>
    </row>
    <row r="3160" ht="15">
      <c r="G3160" s="5"/>
    </row>
    <row r="3161" ht="15">
      <c r="G3161" s="5"/>
    </row>
    <row r="3162" ht="15">
      <c r="G3162" s="5"/>
    </row>
    <row r="3163" ht="15">
      <c r="G3163" s="5"/>
    </row>
    <row r="3164" ht="15">
      <c r="G3164" s="5"/>
    </row>
    <row r="3165" ht="15">
      <c r="G3165" s="5"/>
    </row>
    <row r="3166" ht="15">
      <c r="G3166" s="5"/>
    </row>
    <row r="3167" ht="15">
      <c r="G3167" s="5"/>
    </row>
    <row r="3168" ht="15">
      <c r="G3168" s="5"/>
    </row>
    <row r="3169" ht="15">
      <c r="G3169" s="5"/>
    </row>
    <row r="3170" ht="15">
      <c r="G3170" s="5"/>
    </row>
    <row r="3171" ht="15">
      <c r="G3171" s="5"/>
    </row>
    <row r="3172" ht="15">
      <c r="G3172" s="5"/>
    </row>
    <row r="3173" ht="15">
      <c r="G3173" s="5"/>
    </row>
    <row r="3174" ht="15">
      <c r="G3174" s="5"/>
    </row>
    <row r="3175" ht="15">
      <c r="G3175" s="5"/>
    </row>
    <row r="3176" ht="15">
      <c r="G3176" s="5"/>
    </row>
    <row r="3177" ht="15">
      <c r="G3177" s="5"/>
    </row>
    <row r="3178" ht="15">
      <c r="G3178" s="5"/>
    </row>
    <row r="3179" ht="15">
      <c r="G3179" s="5"/>
    </row>
    <row r="3180" ht="15">
      <c r="G3180" s="5"/>
    </row>
    <row r="3181" ht="15">
      <c r="G3181" s="5"/>
    </row>
    <row r="3182" ht="15">
      <c r="G3182" s="5"/>
    </row>
    <row r="3183" ht="15">
      <c r="G3183" s="5"/>
    </row>
    <row r="3184" ht="15">
      <c r="G3184" s="5"/>
    </row>
    <row r="3185" ht="15">
      <c r="G3185" s="5"/>
    </row>
    <row r="3186" ht="15">
      <c r="G3186" s="5"/>
    </row>
    <row r="3187" ht="15">
      <c r="G3187" s="5"/>
    </row>
    <row r="3188" ht="15">
      <c r="G3188" s="5"/>
    </row>
    <row r="3189" ht="15">
      <c r="G3189" s="5"/>
    </row>
    <row r="3190" ht="15">
      <c r="G3190" s="5"/>
    </row>
    <row r="3191" ht="15">
      <c r="G3191" s="5"/>
    </row>
    <row r="3192" ht="15">
      <c r="G3192" s="5"/>
    </row>
    <row r="3193" ht="15">
      <c r="G3193" s="5"/>
    </row>
    <row r="3194" ht="15">
      <c r="G3194" s="5"/>
    </row>
    <row r="3195" ht="15">
      <c r="G3195" s="5"/>
    </row>
    <row r="3196" ht="15">
      <c r="G3196" s="5"/>
    </row>
    <row r="3197" ht="15">
      <c r="G3197" s="5"/>
    </row>
    <row r="3198" ht="15">
      <c r="G3198" s="5"/>
    </row>
    <row r="3199" ht="15">
      <c r="G3199" s="5"/>
    </row>
    <row r="3200" ht="15">
      <c r="G3200" s="5"/>
    </row>
    <row r="3201" ht="15">
      <c r="G3201" s="5"/>
    </row>
    <row r="3202" ht="15">
      <c r="G3202" s="5"/>
    </row>
    <row r="3203" ht="15">
      <c r="G3203" s="5"/>
    </row>
    <row r="3204" ht="15">
      <c r="G3204" s="5"/>
    </row>
    <row r="3205" ht="15">
      <c r="G3205" s="5"/>
    </row>
    <row r="3206" ht="15">
      <c r="G3206" s="5"/>
    </row>
    <row r="3207" ht="15">
      <c r="G3207" s="5"/>
    </row>
    <row r="3208" ht="15">
      <c r="G3208" s="5"/>
    </row>
    <row r="3209" ht="15">
      <c r="G3209" s="5"/>
    </row>
    <row r="3210" ht="15">
      <c r="G3210" s="5"/>
    </row>
    <row r="3211" ht="15">
      <c r="G3211" s="5"/>
    </row>
    <row r="3212" ht="15">
      <c r="G3212" s="5"/>
    </row>
    <row r="3213" ht="15">
      <c r="G3213" s="5"/>
    </row>
    <row r="3214" ht="15">
      <c r="G3214" s="5"/>
    </row>
    <row r="3215" ht="15">
      <c r="G3215" s="5"/>
    </row>
    <row r="3216" ht="15">
      <c r="G3216" s="5"/>
    </row>
    <row r="3217" ht="15">
      <c r="G3217" s="5"/>
    </row>
    <row r="3218" ht="15">
      <c r="G3218" s="5"/>
    </row>
    <row r="3219" ht="15">
      <c r="G3219" s="5"/>
    </row>
    <row r="3220" ht="15">
      <c r="G3220" s="5"/>
    </row>
    <row r="3221" ht="15">
      <c r="G3221" s="5"/>
    </row>
    <row r="3222" ht="15">
      <c r="G3222" s="5"/>
    </row>
    <row r="3223" ht="15">
      <c r="G3223" s="5"/>
    </row>
    <row r="3224" ht="15">
      <c r="G3224" s="5"/>
    </row>
    <row r="3225" ht="15">
      <c r="G3225" s="5"/>
    </row>
    <row r="3226" ht="15">
      <c r="G3226" s="5"/>
    </row>
    <row r="3227" ht="15">
      <c r="G3227" s="5"/>
    </row>
    <row r="3228" ht="15">
      <c r="G3228" s="5"/>
    </row>
    <row r="3229" ht="15">
      <c r="G3229" s="5"/>
    </row>
    <row r="3230" ht="15">
      <c r="G3230" s="5"/>
    </row>
    <row r="3231" ht="15">
      <c r="G3231" s="5"/>
    </row>
    <row r="3232" ht="15">
      <c r="G3232" s="5"/>
    </row>
    <row r="3233" ht="15">
      <c r="G3233" s="5"/>
    </row>
    <row r="3234" ht="15">
      <c r="G3234" s="5"/>
    </row>
    <row r="3235" ht="15">
      <c r="G3235" s="5"/>
    </row>
    <row r="3236" ht="15">
      <c r="G3236" s="5"/>
    </row>
    <row r="3237" ht="15">
      <c r="G3237" s="5"/>
    </row>
    <row r="3238" ht="15">
      <c r="G3238" s="5"/>
    </row>
    <row r="3239" ht="15">
      <c r="G3239" s="5"/>
    </row>
    <row r="3240" ht="15">
      <c r="G3240" s="5"/>
    </row>
    <row r="3241" ht="15">
      <c r="G3241" s="5"/>
    </row>
    <row r="3242" ht="15">
      <c r="G3242" s="5"/>
    </row>
    <row r="3243" ht="15">
      <c r="G3243" s="5"/>
    </row>
    <row r="3244" ht="15">
      <c r="G3244" s="5"/>
    </row>
    <row r="3245" ht="15">
      <c r="G3245" s="5"/>
    </row>
    <row r="3246" ht="15">
      <c r="G3246" s="5"/>
    </row>
    <row r="3247" ht="15">
      <c r="G3247" s="5"/>
    </row>
    <row r="3248" ht="15">
      <c r="G3248" s="5"/>
    </row>
    <row r="3249" ht="15">
      <c r="G3249" s="5"/>
    </row>
    <row r="3250" ht="15">
      <c r="G3250" s="5"/>
    </row>
    <row r="3251" ht="15">
      <c r="G3251" s="5"/>
    </row>
    <row r="3252" ht="15">
      <c r="G3252" s="5"/>
    </row>
    <row r="3253" ht="15">
      <c r="G3253" s="5"/>
    </row>
    <row r="3254" ht="15">
      <c r="G3254" s="5"/>
    </row>
    <row r="3255" ht="15">
      <c r="G3255" s="5"/>
    </row>
    <row r="3256" ht="15">
      <c r="G3256" s="5"/>
    </row>
    <row r="3257" ht="15">
      <c r="G3257" s="5"/>
    </row>
    <row r="3258" ht="15">
      <c r="G3258" s="5"/>
    </row>
    <row r="3259" ht="15">
      <c r="G3259" s="5"/>
    </row>
    <row r="3260" ht="15">
      <c r="G3260" s="5"/>
    </row>
    <row r="3261" ht="15">
      <c r="G3261" s="5"/>
    </row>
    <row r="3262" ht="15">
      <c r="G3262" s="5"/>
    </row>
    <row r="3263" ht="15">
      <c r="G3263" s="5"/>
    </row>
    <row r="3264" ht="15">
      <c r="G3264" s="5"/>
    </row>
    <row r="3265" ht="15">
      <c r="G3265" s="5"/>
    </row>
    <row r="3266" ht="15">
      <c r="G3266" s="5"/>
    </row>
    <row r="3267" ht="15">
      <c r="G3267" s="5"/>
    </row>
    <row r="3268" ht="15">
      <c r="G3268" s="5"/>
    </row>
    <row r="3269" ht="15">
      <c r="G3269" s="5"/>
    </row>
    <row r="3270" ht="15">
      <c r="G3270" s="5"/>
    </row>
    <row r="3271" ht="15">
      <c r="G3271" s="5"/>
    </row>
    <row r="3272" ht="15">
      <c r="G3272" s="5"/>
    </row>
    <row r="3273" ht="15">
      <c r="G3273" s="5"/>
    </row>
    <row r="3274" ht="15">
      <c r="G3274" s="5"/>
    </row>
    <row r="3275" ht="15">
      <c r="G3275" s="5"/>
    </row>
    <row r="3276" ht="15">
      <c r="G3276" s="5"/>
    </row>
    <row r="3277" ht="15">
      <c r="G3277" s="5"/>
    </row>
    <row r="3278" ht="15">
      <c r="G3278" s="5"/>
    </row>
    <row r="3279" ht="15">
      <c r="G3279" s="5"/>
    </row>
    <row r="3280" ht="15">
      <c r="G3280" s="5"/>
    </row>
    <row r="3281" ht="15">
      <c r="G3281" s="5"/>
    </row>
    <row r="3282" ht="15">
      <c r="G3282" s="5"/>
    </row>
    <row r="3283" ht="15">
      <c r="G3283" s="5"/>
    </row>
    <row r="3284" ht="15">
      <c r="G3284" s="5"/>
    </row>
    <row r="3285" ht="15">
      <c r="G3285" s="5"/>
    </row>
    <row r="3286" ht="15">
      <c r="G3286" s="5"/>
    </row>
    <row r="3287" ht="15">
      <c r="G3287" s="5"/>
    </row>
    <row r="3288" ht="15">
      <c r="G3288" s="5"/>
    </row>
    <row r="3289" ht="15">
      <c r="G3289" s="5"/>
    </row>
    <row r="3290" ht="15">
      <c r="G3290" s="5"/>
    </row>
    <row r="3291" ht="15">
      <c r="G3291" s="5"/>
    </row>
    <row r="3292" ht="15">
      <c r="G3292" s="5"/>
    </row>
    <row r="3293" ht="15">
      <c r="G3293" s="5"/>
    </row>
    <row r="3294" ht="15">
      <c r="G3294" s="5"/>
    </row>
    <row r="3295" ht="15">
      <c r="G3295" s="5"/>
    </row>
    <row r="3296" ht="15">
      <c r="G3296" s="5"/>
    </row>
    <row r="3297" ht="15">
      <c r="G3297" s="5"/>
    </row>
    <row r="3298" ht="15">
      <c r="G3298" s="5"/>
    </row>
    <row r="3299" ht="15">
      <c r="G3299" s="5"/>
    </row>
    <row r="3300" ht="15">
      <c r="G3300" s="5"/>
    </row>
    <row r="3301" ht="15">
      <c r="G3301" s="5"/>
    </row>
    <row r="3302" ht="15">
      <c r="G3302" s="5"/>
    </row>
    <row r="3303" ht="15">
      <c r="G3303" s="5"/>
    </row>
    <row r="3304" ht="15">
      <c r="G3304" s="5"/>
    </row>
    <row r="3305" ht="15">
      <c r="G3305" s="5"/>
    </row>
    <row r="3306" ht="15">
      <c r="G3306" s="5"/>
    </row>
    <row r="3307" ht="15">
      <c r="G3307" s="5"/>
    </row>
    <row r="3308" ht="15">
      <c r="G3308" s="5"/>
    </row>
    <row r="3309" ht="15">
      <c r="G3309" s="5"/>
    </row>
    <row r="3310" ht="15">
      <c r="G3310" s="5"/>
    </row>
    <row r="3311" ht="15">
      <c r="G3311" s="5"/>
    </row>
    <row r="3312" ht="15">
      <c r="G3312" s="5"/>
    </row>
    <row r="3313" ht="15">
      <c r="G3313" s="5"/>
    </row>
    <row r="3314" ht="15">
      <c r="G3314" s="5"/>
    </row>
    <row r="3315" ht="15">
      <c r="G3315" s="5"/>
    </row>
    <row r="3316" ht="15">
      <c r="G3316" s="5"/>
    </row>
    <row r="3317" ht="15">
      <c r="G3317" s="5"/>
    </row>
    <row r="3318" ht="15">
      <c r="G3318" s="5"/>
    </row>
    <row r="3319" ht="15">
      <c r="G3319" s="5"/>
    </row>
    <row r="3320" ht="15">
      <c r="G3320" s="5"/>
    </row>
    <row r="3321" ht="15">
      <c r="G3321" s="5"/>
    </row>
    <row r="3322" ht="15">
      <c r="G3322" s="5"/>
    </row>
    <row r="3323" ht="15">
      <c r="G3323" s="5"/>
    </row>
    <row r="3324" ht="15">
      <c r="G3324" s="5"/>
    </row>
    <row r="3325" ht="15">
      <c r="G3325" s="5"/>
    </row>
    <row r="3326" ht="15">
      <c r="G3326" s="5"/>
    </row>
    <row r="3327" ht="15">
      <c r="G3327" s="5"/>
    </row>
    <row r="3328" ht="15">
      <c r="G3328" s="5"/>
    </row>
    <row r="3329" ht="15">
      <c r="G3329" s="5"/>
    </row>
    <row r="3330" ht="15">
      <c r="G3330" s="5"/>
    </row>
    <row r="3331" ht="15">
      <c r="G3331" s="5"/>
    </row>
    <row r="3332" ht="15">
      <c r="G3332" s="5"/>
    </row>
    <row r="3333" ht="15">
      <c r="G3333" s="5"/>
    </row>
    <row r="3334" ht="15">
      <c r="G3334" s="5"/>
    </row>
    <row r="3335" ht="15">
      <c r="G3335" s="5"/>
    </row>
    <row r="3336" ht="15">
      <c r="G3336" s="5"/>
    </row>
    <row r="3337" ht="15">
      <c r="G3337" s="5"/>
    </row>
    <row r="3338" ht="15">
      <c r="G3338" s="5"/>
    </row>
    <row r="3339" ht="15">
      <c r="G3339" s="5"/>
    </row>
    <row r="3340" ht="15">
      <c r="G3340" s="5"/>
    </row>
    <row r="3341" ht="15">
      <c r="G3341" s="5"/>
    </row>
    <row r="3342" ht="15">
      <c r="G3342" s="5"/>
    </row>
    <row r="3343" ht="15">
      <c r="G3343" s="5"/>
    </row>
    <row r="3344" ht="15">
      <c r="G3344" s="5"/>
    </row>
    <row r="3345" ht="15">
      <c r="G3345" s="5"/>
    </row>
    <row r="3346" ht="15">
      <c r="G3346" s="5"/>
    </row>
    <row r="3347" ht="15">
      <c r="G3347" s="5"/>
    </row>
    <row r="3348" ht="15">
      <c r="G3348" s="5"/>
    </row>
    <row r="3349" ht="15">
      <c r="G3349" s="5"/>
    </row>
    <row r="3350" ht="15">
      <c r="G3350" s="5"/>
    </row>
    <row r="3351" ht="15">
      <c r="G3351" s="5"/>
    </row>
    <row r="3352" ht="15">
      <c r="G3352" s="5"/>
    </row>
    <row r="3353" ht="15">
      <c r="G3353" s="5"/>
    </row>
    <row r="3354" ht="15">
      <c r="G3354" s="5"/>
    </row>
    <row r="3355" ht="15">
      <c r="G3355" s="5"/>
    </row>
    <row r="3356" ht="15">
      <c r="G3356" s="5"/>
    </row>
    <row r="3357" ht="15">
      <c r="G3357" s="5"/>
    </row>
    <row r="3358" ht="15">
      <c r="G3358" s="5"/>
    </row>
    <row r="3359" ht="15">
      <c r="G3359" s="5"/>
    </row>
    <row r="3360" ht="15">
      <c r="G3360" s="5"/>
    </row>
    <row r="3361" ht="15">
      <c r="G3361" s="5"/>
    </row>
    <row r="3362" ht="15">
      <c r="G3362" s="5"/>
    </row>
    <row r="3363" ht="15">
      <c r="G3363" s="5"/>
    </row>
    <row r="3364" ht="15">
      <c r="G3364" s="5"/>
    </row>
    <row r="3365" ht="15">
      <c r="G3365" s="5"/>
    </row>
    <row r="3366" ht="15">
      <c r="G3366" s="5"/>
    </row>
    <row r="3367" ht="15">
      <c r="G3367" s="5"/>
    </row>
    <row r="3368" ht="15">
      <c r="G3368" s="5"/>
    </row>
    <row r="3369" ht="15">
      <c r="G3369" s="5"/>
    </row>
    <row r="3370" ht="15">
      <c r="G3370" s="5"/>
    </row>
    <row r="3371" ht="15">
      <c r="G3371" s="5"/>
    </row>
    <row r="3372" ht="15">
      <c r="G3372" s="5"/>
    </row>
    <row r="3373" ht="15">
      <c r="G3373" s="5"/>
    </row>
    <row r="3374" ht="15">
      <c r="G3374" s="5"/>
    </row>
    <row r="3375" ht="15">
      <c r="G3375" s="5"/>
    </row>
    <row r="3376" ht="15">
      <c r="G3376" s="5"/>
    </row>
    <row r="3377" ht="15">
      <c r="G3377" s="5"/>
    </row>
    <row r="3378" ht="15">
      <c r="G3378" s="5"/>
    </row>
    <row r="3379" ht="15">
      <c r="G3379" s="5"/>
    </row>
    <row r="3380" ht="15">
      <c r="G3380" s="5"/>
    </row>
    <row r="3381" ht="15">
      <c r="G3381" s="5"/>
    </row>
    <row r="3382" ht="15">
      <c r="G3382" s="5"/>
    </row>
    <row r="3383" ht="15">
      <c r="G3383" s="5"/>
    </row>
    <row r="3384" ht="15">
      <c r="G3384" s="5"/>
    </row>
    <row r="3385" ht="15">
      <c r="G3385" s="5"/>
    </row>
    <row r="3386" ht="15">
      <c r="G3386" s="5"/>
    </row>
    <row r="3387" ht="15">
      <c r="G3387" s="5"/>
    </row>
    <row r="3388" ht="15">
      <c r="G3388" s="5"/>
    </row>
    <row r="3389" ht="15">
      <c r="G3389" s="5"/>
    </row>
    <row r="3390" ht="15">
      <c r="G3390" s="5"/>
    </row>
    <row r="3391" ht="15">
      <c r="G3391" s="5"/>
    </row>
    <row r="3392" ht="15">
      <c r="G3392" s="5"/>
    </row>
    <row r="3393" ht="15">
      <c r="G3393" s="5"/>
    </row>
    <row r="3394" ht="15">
      <c r="G3394" s="5"/>
    </row>
    <row r="3395" ht="15">
      <c r="G3395" s="5"/>
    </row>
    <row r="3396" ht="15">
      <c r="G3396" s="5"/>
    </row>
    <row r="3397" ht="15">
      <c r="G3397" s="5"/>
    </row>
    <row r="3398" ht="15">
      <c r="G3398" s="5"/>
    </row>
    <row r="3399" ht="15">
      <c r="G3399" s="5"/>
    </row>
    <row r="3400" ht="15">
      <c r="G3400" s="5"/>
    </row>
    <row r="3401" ht="15">
      <c r="G3401" s="5"/>
    </row>
    <row r="3402" ht="15">
      <c r="G3402" s="5"/>
    </row>
    <row r="3403" ht="15">
      <c r="G3403" s="5"/>
    </row>
    <row r="3404" ht="15">
      <c r="G3404" s="5"/>
    </row>
    <row r="3405" ht="15">
      <c r="G3405" s="5"/>
    </row>
    <row r="3406" ht="15">
      <c r="G3406" s="5"/>
    </row>
    <row r="3407" ht="15">
      <c r="G3407" s="5"/>
    </row>
    <row r="3408" ht="15">
      <c r="G3408" s="5"/>
    </row>
    <row r="3409" ht="15">
      <c r="G3409" s="5"/>
    </row>
    <row r="3410" ht="15">
      <c r="G3410" s="5"/>
    </row>
    <row r="3411" ht="15">
      <c r="G3411" s="5"/>
    </row>
    <row r="3412" ht="15">
      <c r="G3412" s="5"/>
    </row>
    <row r="3413" ht="15">
      <c r="G3413" s="5"/>
    </row>
    <row r="3414" ht="15">
      <c r="G3414" s="5"/>
    </row>
    <row r="3415" ht="15">
      <c r="G3415" s="5"/>
    </row>
    <row r="3416" ht="15">
      <c r="G3416" s="5"/>
    </row>
    <row r="3417" ht="15">
      <c r="G3417" s="5"/>
    </row>
    <row r="3418" ht="15">
      <c r="G3418" s="5"/>
    </row>
    <row r="3419" ht="15">
      <c r="G3419" s="5"/>
    </row>
    <row r="3420" ht="15">
      <c r="G3420" s="5"/>
    </row>
    <row r="3421" ht="15">
      <c r="G3421" s="5"/>
    </row>
    <row r="3422" ht="15">
      <c r="G3422" s="5"/>
    </row>
    <row r="3423" ht="15">
      <c r="G3423" s="5"/>
    </row>
    <row r="3424" ht="15">
      <c r="G3424" s="5"/>
    </row>
    <row r="3425" ht="15">
      <c r="G3425" s="5"/>
    </row>
    <row r="3426" ht="15">
      <c r="G3426" s="5"/>
    </row>
    <row r="3427" ht="15">
      <c r="G3427" s="5"/>
    </row>
    <row r="3428" ht="15">
      <c r="G3428" s="5"/>
    </row>
    <row r="3429" ht="15">
      <c r="G3429" s="5"/>
    </row>
    <row r="3430" ht="15">
      <c r="G3430" s="5"/>
    </row>
    <row r="3431" ht="15">
      <c r="G3431" s="5"/>
    </row>
    <row r="3432" ht="15">
      <c r="G3432" s="5"/>
    </row>
    <row r="3433" ht="15">
      <c r="G3433" s="5"/>
    </row>
    <row r="3434" ht="15">
      <c r="G3434" s="5"/>
    </row>
    <row r="3435" ht="15">
      <c r="G3435" s="5"/>
    </row>
    <row r="3436" ht="15">
      <c r="G3436" s="5"/>
    </row>
    <row r="3437" ht="15">
      <c r="G3437" s="5"/>
    </row>
    <row r="3438" ht="15">
      <c r="G3438" s="5"/>
    </row>
    <row r="3439" ht="15">
      <c r="G3439" s="5"/>
    </row>
    <row r="3440" ht="15">
      <c r="G3440" s="5"/>
    </row>
    <row r="3441" ht="15">
      <c r="G3441" s="5"/>
    </row>
    <row r="3442" ht="15">
      <c r="G3442" s="5"/>
    </row>
    <row r="3443" ht="15">
      <c r="G3443" s="5"/>
    </row>
    <row r="3444" ht="15">
      <c r="G3444" s="5"/>
    </row>
    <row r="3445" ht="15">
      <c r="G3445" s="5"/>
    </row>
    <row r="3446" ht="15">
      <c r="G3446" s="5"/>
    </row>
    <row r="3447" ht="15">
      <c r="G3447" s="5"/>
    </row>
    <row r="3448" ht="15">
      <c r="G3448" s="5"/>
    </row>
    <row r="3449" ht="15">
      <c r="G3449" s="5"/>
    </row>
    <row r="3450" ht="15">
      <c r="G3450" s="5"/>
    </row>
    <row r="3451" ht="15">
      <c r="G3451" s="5"/>
    </row>
    <row r="3452" ht="15">
      <c r="G3452" s="5"/>
    </row>
    <row r="3453" ht="15">
      <c r="G3453" s="5"/>
    </row>
    <row r="3454" ht="15">
      <c r="G3454" s="5"/>
    </row>
    <row r="3455" ht="15">
      <c r="G3455" s="5"/>
    </row>
    <row r="3456" ht="15">
      <c r="G3456" s="5"/>
    </row>
    <row r="3457" ht="15">
      <c r="G3457" s="5"/>
    </row>
    <row r="3458" ht="15">
      <c r="G3458" s="5"/>
    </row>
    <row r="3459" ht="15">
      <c r="G3459" s="5"/>
    </row>
    <row r="3460" ht="15">
      <c r="G3460" s="5"/>
    </row>
    <row r="3461" ht="15">
      <c r="G3461" s="5"/>
    </row>
    <row r="3462" ht="15">
      <c r="G3462" s="5"/>
    </row>
    <row r="3463" ht="15">
      <c r="G3463" s="5"/>
    </row>
    <row r="3464" ht="15">
      <c r="G3464" s="5"/>
    </row>
    <row r="3465" ht="15">
      <c r="G3465" s="5"/>
    </row>
    <row r="3466" ht="15">
      <c r="G3466" s="5"/>
    </row>
    <row r="3467" ht="15">
      <c r="G3467" s="5"/>
    </row>
    <row r="3468" ht="15">
      <c r="G3468" s="5"/>
    </row>
    <row r="3469" ht="15">
      <c r="G3469" s="5"/>
    </row>
    <row r="3470" ht="15">
      <c r="G3470" s="5"/>
    </row>
    <row r="3471" ht="15">
      <c r="G3471" s="5"/>
    </row>
    <row r="3472" ht="15">
      <c r="G3472" s="5"/>
    </row>
    <row r="3473" ht="15">
      <c r="G3473" s="5"/>
    </row>
    <row r="3474" ht="15">
      <c r="G3474" s="5"/>
    </row>
    <row r="3475" ht="15">
      <c r="G3475" s="5"/>
    </row>
    <row r="3476" ht="15">
      <c r="G3476" s="5"/>
    </row>
    <row r="3477" ht="15">
      <c r="G3477" s="5"/>
    </row>
    <row r="3478" ht="15">
      <c r="G3478" s="5"/>
    </row>
    <row r="3479" ht="15">
      <c r="G3479" s="5"/>
    </row>
    <row r="3480" ht="15">
      <c r="G3480" s="5"/>
    </row>
    <row r="3481" ht="15">
      <c r="G3481" s="5"/>
    </row>
    <row r="3482" ht="15">
      <c r="G3482" s="5"/>
    </row>
    <row r="3483" ht="15">
      <c r="G3483" s="5"/>
    </row>
    <row r="3484" ht="15">
      <c r="G3484" s="5"/>
    </row>
    <row r="3485" ht="15">
      <c r="G3485" s="5"/>
    </row>
    <row r="3486" ht="15">
      <c r="G3486" s="5"/>
    </row>
    <row r="3487" ht="15">
      <c r="G3487" s="5"/>
    </row>
    <row r="3488" ht="15">
      <c r="G3488" s="5"/>
    </row>
    <row r="3489" ht="15">
      <c r="G3489" s="5"/>
    </row>
    <row r="3490" ht="15">
      <c r="G3490" s="5"/>
    </row>
    <row r="3491" ht="15">
      <c r="G3491" s="5"/>
    </row>
    <row r="3492" ht="15">
      <c r="G3492" s="5"/>
    </row>
    <row r="3493" ht="15">
      <c r="G3493" s="5"/>
    </row>
    <row r="3494" ht="15">
      <c r="G3494" s="5"/>
    </row>
    <row r="3495" ht="15">
      <c r="G3495" s="5"/>
    </row>
    <row r="3496" ht="15">
      <c r="G3496" s="5"/>
    </row>
    <row r="3497" ht="15">
      <c r="G3497" s="5"/>
    </row>
    <row r="3498" ht="15">
      <c r="G3498" s="5"/>
    </row>
    <row r="3499" ht="15">
      <c r="G3499" s="5"/>
    </row>
    <row r="3500" ht="15">
      <c r="G3500" s="5"/>
    </row>
    <row r="3501" ht="15">
      <c r="G3501" s="5"/>
    </row>
    <row r="3502" ht="15">
      <c r="G3502" s="5"/>
    </row>
    <row r="3503" ht="15">
      <c r="G3503" s="5"/>
    </row>
    <row r="3504" ht="15">
      <c r="G3504" s="5"/>
    </row>
    <row r="3505" ht="15">
      <c r="G3505" s="5"/>
    </row>
    <row r="3506" ht="15">
      <c r="G3506" s="5"/>
    </row>
    <row r="3507" ht="15">
      <c r="G3507" s="5"/>
    </row>
    <row r="3508" ht="15">
      <c r="G3508" s="5"/>
    </row>
    <row r="3509" ht="15">
      <c r="G3509" s="5"/>
    </row>
    <row r="3510" ht="15">
      <c r="G3510" s="5"/>
    </row>
    <row r="3511" ht="15">
      <c r="G3511" s="5"/>
    </row>
    <row r="3512" ht="15">
      <c r="G3512" s="5"/>
    </row>
    <row r="3513" ht="15">
      <c r="G3513" s="5"/>
    </row>
    <row r="3514" ht="15">
      <c r="G3514" s="5"/>
    </row>
    <row r="3515" ht="15">
      <c r="G3515" s="5"/>
    </row>
    <row r="3516" ht="15">
      <c r="G3516" s="5"/>
    </row>
    <row r="3517" ht="15">
      <c r="G3517" s="5"/>
    </row>
    <row r="3518" ht="15">
      <c r="G3518" s="5"/>
    </row>
    <row r="3519" ht="15">
      <c r="G3519" s="5"/>
    </row>
    <row r="3520" ht="15">
      <c r="G3520" s="5"/>
    </row>
    <row r="3521" ht="15">
      <c r="G3521" s="5"/>
    </row>
    <row r="3522" ht="15">
      <c r="G3522" s="5"/>
    </row>
    <row r="3523" ht="15">
      <c r="G3523" s="5"/>
    </row>
    <row r="3524" ht="15">
      <c r="G3524" s="5"/>
    </row>
    <row r="3525" ht="15">
      <c r="G3525" s="5"/>
    </row>
    <row r="3526" ht="15">
      <c r="G3526" s="5"/>
    </row>
    <row r="3527" ht="15">
      <c r="G3527" s="5"/>
    </row>
    <row r="3528" ht="15">
      <c r="G3528" s="5"/>
    </row>
    <row r="3529" ht="15">
      <c r="G3529" s="5"/>
    </row>
    <row r="3530" ht="15">
      <c r="G3530" s="5"/>
    </row>
    <row r="3531" ht="15">
      <c r="G3531" s="5"/>
    </row>
    <row r="3532" ht="15">
      <c r="G3532" s="5"/>
    </row>
    <row r="3533" ht="15">
      <c r="G3533" s="5"/>
    </row>
    <row r="3534" ht="15">
      <c r="G3534" s="5"/>
    </row>
    <row r="3535" ht="15">
      <c r="G3535" s="5"/>
    </row>
    <row r="3536" ht="15">
      <c r="G3536" s="5"/>
    </row>
    <row r="3537" ht="15">
      <c r="G3537" s="5"/>
    </row>
    <row r="3538" ht="15">
      <c r="G3538" s="5"/>
    </row>
    <row r="3539" ht="15">
      <c r="G3539" s="5"/>
    </row>
    <row r="3540" ht="15">
      <c r="G3540" s="5"/>
    </row>
    <row r="3541" ht="15">
      <c r="G3541" s="5"/>
    </row>
    <row r="3542" ht="15">
      <c r="G3542" s="5"/>
    </row>
    <row r="3543" ht="15">
      <c r="G3543" s="5"/>
    </row>
    <row r="3544" ht="15">
      <c r="G3544" s="5"/>
    </row>
    <row r="3545" ht="15">
      <c r="G3545" s="5"/>
    </row>
    <row r="3546" ht="15">
      <c r="G3546" s="5"/>
    </row>
    <row r="3547" ht="15">
      <c r="G3547" s="5"/>
    </row>
    <row r="3548" ht="15">
      <c r="G3548" s="5"/>
    </row>
    <row r="3549" ht="15">
      <c r="G3549" s="5"/>
    </row>
    <row r="3550" ht="15">
      <c r="G3550" s="5"/>
    </row>
    <row r="3551" ht="15">
      <c r="G3551" s="5"/>
    </row>
    <row r="3552" ht="15">
      <c r="G3552" s="5"/>
    </row>
    <row r="3553" ht="15">
      <c r="G3553" s="5"/>
    </row>
    <row r="3554" ht="15">
      <c r="G3554" s="5"/>
    </row>
    <row r="3555" ht="15">
      <c r="G3555" s="5"/>
    </row>
    <row r="3556" ht="15">
      <c r="G3556" s="5"/>
    </row>
    <row r="3557" ht="15">
      <c r="G3557" s="5"/>
    </row>
    <row r="3558" ht="15">
      <c r="G3558" s="5"/>
    </row>
    <row r="3559" ht="15">
      <c r="G3559" s="5"/>
    </row>
    <row r="3560" ht="15">
      <c r="G3560" s="5"/>
    </row>
    <row r="3561" ht="15">
      <c r="G3561" s="5"/>
    </row>
    <row r="3562" ht="15">
      <c r="G3562" s="5"/>
    </row>
    <row r="3563" ht="15">
      <c r="G3563" s="5"/>
    </row>
    <row r="3564" ht="15">
      <c r="G3564" s="5"/>
    </row>
    <row r="3565" ht="15">
      <c r="G3565" s="5"/>
    </row>
    <row r="3566" ht="15">
      <c r="G3566" s="5"/>
    </row>
    <row r="3567" ht="15">
      <c r="G3567" s="5"/>
    </row>
    <row r="3568" ht="15">
      <c r="G3568" s="5"/>
    </row>
    <row r="3569" ht="15">
      <c r="G3569" s="5"/>
    </row>
    <row r="3570" ht="15">
      <c r="G3570" s="5"/>
    </row>
    <row r="3571" ht="15">
      <c r="G3571" s="5"/>
    </row>
    <row r="3572" ht="15">
      <c r="G3572" s="5"/>
    </row>
    <row r="3573" ht="15">
      <c r="G3573" s="5"/>
    </row>
    <row r="3574" ht="15">
      <c r="G3574" s="5"/>
    </row>
    <row r="3575" ht="15">
      <c r="G3575" s="5"/>
    </row>
    <row r="3576" ht="15">
      <c r="G3576" s="5"/>
    </row>
    <row r="3577" ht="15">
      <c r="G3577" s="5"/>
    </row>
    <row r="3578" ht="15">
      <c r="G3578" s="5"/>
    </row>
    <row r="3579" ht="15">
      <c r="G3579" s="5"/>
    </row>
    <row r="3580" ht="15">
      <c r="G3580" s="5"/>
    </row>
    <row r="3581" ht="15">
      <c r="G3581" s="5"/>
    </row>
    <row r="3582" ht="15">
      <c r="G3582" s="5"/>
    </row>
    <row r="3583" ht="15">
      <c r="G3583" s="5"/>
    </row>
    <row r="3584" ht="15">
      <c r="G3584" s="5"/>
    </row>
    <row r="3585" ht="15">
      <c r="G3585" s="5"/>
    </row>
    <row r="3586" ht="15">
      <c r="G3586" s="5"/>
    </row>
    <row r="3587" ht="15">
      <c r="G3587" s="5"/>
    </row>
    <row r="3588" ht="15">
      <c r="G3588" s="5"/>
    </row>
    <row r="3589" ht="15">
      <c r="G3589" s="5"/>
    </row>
    <row r="3590" ht="15">
      <c r="G3590" s="5"/>
    </row>
    <row r="3591" ht="15">
      <c r="G3591" s="5"/>
    </row>
    <row r="3592" ht="15">
      <c r="G3592" s="5"/>
    </row>
    <row r="3593" ht="15">
      <c r="G3593" s="5"/>
    </row>
    <row r="3594" ht="15">
      <c r="G3594" s="5"/>
    </row>
    <row r="3595" ht="15">
      <c r="G3595" s="5"/>
    </row>
    <row r="3596" ht="15">
      <c r="G3596" s="5"/>
    </row>
    <row r="3597" ht="15">
      <c r="G3597" s="5"/>
    </row>
    <row r="3598" ht="15">
      <c r="G3598" s="5"/>
    </row>
    <row r="3599" ht="15">
      <c r="G3599" s="5"/>
    </row>
    <row r="3600" ht="15">
      <c r="G3600" s="5"/>
    </row>
    <row r="3601" ht="15">
      <c r="G3601" s="5"/>
    </row>
    <row r="3602" ht="15">
      <c r="G3602" s="5"/>
    </row>
    <row r="3603" ht="15">
      <c r="G3603" s="5"/>
    </row>
    <row r="3604" ht="15">
      <c r="G3604" s="5"/>
    </row>
    <row r="3605" ht="15">
      <c r="G3605" s="5"/>
    </row>
    <row r="3606" ht="15">
      <c r="G3606" s="5"/>
    </row>
    <row r="3607" ht="15">
      <c r="G3607" s="5"/>
    </row>
    <row r="3608" ht="15">
      <c r="G3608" s="5"/>
    </row>
    <row r="3609" ht="15">
      <c r="G3609" s="5"/>
    </row>
    <row r="3610" ht="15">
      <c r="G3610" s="5"/>
    </row>
    <row r="3611" ht="15">
      <c r="G3611" s="5"/>
    </row>
    <row r="3612" ht="15">
      <c r="G3612" s="5"/>
    </row>
    <row r="3613" ht="15">
      <c r="G3613" s="5"/>
    </row>
    <row r="3614" ht="15">
      <c r="G3614" s="5"/>
    </row>
    <row r="3615" ht="15">
      <c r="G3615" s="5"/>
    </row>
    <row r="3616" ht="15">
      <c r="G3616" s="5"/>
    </row>
    <row r="3617" ht="15">
      <c r="G3617" s="5"/>
    </row>
    <row r="3618" ht="15">
      <c r="G3618" s="5"/>
    </row>
    <row r="3619" ht="15">
      <c r="G3619" s="5"/>
    </row>
    <row r="3620" ht="15">
      <c r="G3620" s="5"/>
    </row>
    <row r="3621" ht="15">
      <c r="G3621" s="5"/>
    </row>
    <row r="3622" ht="15">
      <c r="G3622" s="5"/>
    </row>
    <row r="3623" ht="15">
      <c r="G3623" s="5"/>
    </row>
    <row r="3624" ht="15">
      <c r="G3624" s="5"/>
    </row>
    <row r="3625" ht="15">
      <c r="G3625" s="5"/>
    </row>
    <row r="3626" ht="15">
      <c r="G3626" s="5"/>
    </row>
    <row r="3627" ht="15">
      <c r="G3627" s="5"/>
    </row>
    <row r="3628" ht="15">
      <c r="G3628" s="5"/>
    </row>
    <row r="3629" ht="15">
      <c r="G3629" s="5"/>
    </row>
    <row r="3630" ht="15">
      <c r="G3630" s="5"/>
    </row>
    <row r="3631" ht="15">
      <c r="G3631" s="5"/>
    </row>
    <row r="3632" ht="15">
      <c r="G3632" s="5"/>
    </row>
    <row r="3633" ht="15">
      <c r="G3633" s="5"/>
    </row>
    <row r="3634" ht="15">
      <c r="G3634" s="5"/>
    </row>
    <row r="3635" ht="15">
      <c r="G3635" s="5"/>
    </row>
    <row r="3636" ht="15">
      <c r="G3636" s="5"/>
    </row>
    <row r="3637" ht="15">
      <c r="G3637" s="5"/>
    </row>
    <row r="3638" ht="15">
      <c r="G3638" s="5"/>
    </row>
    <row r="3639" ht="15">
      <c r="G3639" s="5"/>
    </row>
    <row r="3640" ht="15">
      <c r="G3640" s="5"/>
    </row>
    <row r="3641" ht="15">
      <c r="G3641" s="5"/>
    </row>
    <row r="3642" ht="15">
      <c r="G3642" s="5"/>
    </row>
    <row r="3643" ht="15">
      <c r="G3643" s="5"/>
    </row>
    <row r="3644" ht="15">
      <c r="G3644" s="5"/>
    </row>
    <row r="3645" ht="15">
      <c r="G3645" s="5"/>
    </row>
    <row r="3646" ht="15">
      <c r="G3646" s="5"/>
    </row>
    <row r="3647" ht="15">
      <c r="G3647" s="5"/>
    </row>
    <row r="3648" ht="15">
      <c r="G3648" s="5"/>
    </row>
    <row r="3649" ht="15">
      <c r="G3649" s="5"/>
    </row>
    <row r="3650" ht="15">
      <c r="G3650" s="5"/>
    </row>
    <row r="3651" ht="15">
      <c r="G3651" s="5"/>
    </row>
    <row r="3652" ht="15">
      <c r="G3652" s="5"/>
    </row>
    <row r="3653" ht="15">
      <c r="G3653" s="5"/>
    </row>
    <row r="3654" ht="15">
      <c r="G3654" s="5"/>
    </row>
    <row r="3655" ht="15">
      <c r="G3655" s="5"/>
    </row>
    <row r="3656" ht="15">
      <c r="G3656" s="5"/>
    </row>
    <row r="3657" ht="15">
      <c r="G3657" s="5"/>
    </row>
    <row r="3658" ht="15">
      <c r="G3658" s="5"/>
    </row>
    <row r="3659" ht="15">
      <c r="G3659" s="5"/>
    </row>
    <row r="3660" ht="15">
      <c r="G3660" s="5"/>
    </row>
    <row r="3661" ht="15">
      <c r="G3661" s="5"/>
    </row>
    <row r="3662" ht="15">
      <c r="G3662" s="5"/>
    </row>
    <row r="3663" ht="15">
      <c r="G3663" s="5"/>
    </row>
    <row r="3664" ht="15">
      <c r="G3664" s="5"/>
    </row>
    <row r="3665" ht="15">
      <c r="G3665" s="5"/>
    </row>
    <row r="3666" ht="15">
      <c r="G3666" s="5"/>
    </row>
    <row r="3667" ht="15">
      <c r="G3667" s="5"/>
    </row>
    <row r="3668" ht="15">
      <c r="G3668" s="5"/>
    </row>
    <row r="3669" ht="15">
      <c r="G3669" s="5"/>
    </row>
    <row r="3670" ht="15">
      <c r="G3670" s="5"/>
    </row>
    <row r="3671" ht="15">
      <c r="G3671" s="5"/>
    </row>
    <row r="3672" ht="15">
      <c r="G3672" s="5"/>
    </row>
    <row r="3673" ht="15">
      <c r="G3673" s="5"/>
    </row>
    <row r="3674" ht="15">
      <c r="G3674" s="5"/>
    </row>
    <row r="3675" ht="15">
      <c r="G3675" s="5"/>
    </row>
    <row r="3676" ht="15">
      <c r="G3676" s="5"/>
    </row>
    <row r="3677" ht="15">
      <c r="G3677" s="5"/>
    </row>
    <row r="3678" ht="15">
      <c r="G3678" s="5"/>
    </row>
    <row r="3679" ht="15">
      <c r="G3679" s="5"/>
    </row>
    <row r="3680" ht="15">
      <c r="G3680" s="5"/>
    </row>
    <row r="3681" ht="15">
      <c r="G3681" s="5"/>
    </row>
    <row r="3682" ht="15">
      <c r="G3682" s="5"/>
    </row>
    <row r="3683" ht="15">
      <c r="G3683" s="5"/>
    </row>
    <row r="3684" ht="15">
      <c r="G3684" s="5"/>
    </row>
    <row r="3685" ht="15">
      <c r="G3685" s="5"/>
    </row>
    <row r="3686" ht="15">
      <c r="G3686" s="5"/>
    </row>
    <row r="3687" ht="15">
      <c r="G3687" s="5"/>
    </row>
    <row r="3688" ht="15">
      <c r="G3688" s="5"/>
    </row>
    <row r="3689" ht="15">
      <c r="G3689" s="5"/>
    </row>
    <row r="3690" ht="15">
      <c r="G3690" s="5"/>
    </row>
    <row r="3691" ht="15">
      <c r="G3691" s="5"/>
    </row>
    <row r="3692" ht="15">
      <c r="G3692" s="5"/>
    </row>
    <row r="3693" ht="15">
      <c r="G3693" s="5"/>
    </row>
    <row r="3694" ht="15">
      <c r="G3694" s="5"/>
    </row>
    <row r="3695" ht="15">
      <c r="G3695" s="5"/>
    </row>
    <row r="3696" ht="15">
      <c r="G3696" s="5"/>
    </row>
    <row r="3697" ht="15">
      <c r="G3697" s="5"/>
    </row>
    <row r="3698" ht="15">
      <c r="G3698" s="5"/>
    </row>
    <row r="3699" ht="15">
      <c r="G3699" s="5"/>
    </row>
    <row r="3700" ht="15">
      <c r="G3700" s="5"/>
    </row>
    <row r="3701" ht="15">
      <c r="G3701" s="5"/>
    </row>
    <row r="3702" ht="15">
      <c r="G3702" s="5"/>
    </row>
    <row r="3703" ht="15">
      <c r="G3703" s="5"/>
    </row>
    <row r="3704" ht="15">
      <c r="G3704" s="5"/>
    </row>
    <row r="3705" ht="15">
      <c r="G3705" s="5"/>
    </row>
    <row r="3706" ht="15">
      <c r="G3706" s="5"/>
    </row>
    <row r="3707" ht="15">
      <c r="G3707" s="5"/>
    </row>
    <row r="3708" ht="15">
      <c r="G3708" s="5"/>
    </row>
    <row r="3709" ht="15">
      <c r="G3709" s="5"/>
    </row>
    <row r="3710" ht="15">
      <c r="G3710" s="5"/>
    </row>
    <row r="3711" ht="15">
      <c r="G3711" s="5"/>
    </row>
    <row r="3712" ht="15">
      <c r="G3712" s="5"/>
    </row>
    <row r="3713" ht="15">
      <c r="G3713" s="5"/>
    </row>
    <row r="3714" ht="15">
      <c r="G3714" s="5"/>
    </row>
    <row r="3715" ht="15">
      <c r="G3715" s="5"/>
    </row>
    <row r="3716" ht="15">
      <c r="G3716" s="5"/>
    </row>
    <row r="3717" ht="15">
      <c r="G3717" s="5"/>
    </row>
    <row r="3718" ht="15">
      <c r="G3718" s="5"/>
    </row>
    <row r="3719" ht="15">
      <c r="G3719" s="5"/>
    </row>
    <row r="3720" ht="15">
      <c r="G3720" s="5"/>
    </row>
    <row r="3721" ht="15">
      <c r="G3721" s="5"/>
    </row>
    <row r="3722" ht="15">
      <c r="G3722" s="5"/>
    </row>
    <row r="3723" ht="15">
      <c r="G3723" s="5"/>
    </row>
    <row r="3724" ht="15">
      <c r="G3724" s="5"/>
    </row>
    <row r="3725" ht="15">
      <c r="G3725" s="5"/>
    </row>
    <row r="3726" ht="15">
      <c r="G3726" s="5"/>
    </row>
    <row r="3727" ht="15">
      <c r="G3727" s="5"/>
    </row>
    <row r="3728" ht="15">
      <c r="G3728" s="5"/>
    </row>
    <row r="3729" ht="15">
      <c r="G3729" s="5"/>
    </row>
    <row r="3730" ht="15">
      <c r="G3730" s="5"/>
    </row>
    <row r="3731" ht="15">
      <c r="G3731" s="5"/>
    </row>
    <row r="3732" ht="15">
      <c r="G3732" s="5"/>
    </row>
    <row r="3733" ht="15">
      <c r="G3733" s="5"/>
    </row>
    <row r="3734" ht="15">
      <c r="G3734" s="5"/>
    </row>
    <row r="3735" ht="15">
      <c r="G3735" s="5"/>
    </row>
    <row r="3736" ht="15">
      <c r="G3736" s="5"/>
    </row>
    <row r="3737" ht="15">
      <c r="G3737" s="5"/>
    </row>
    <row r="3738" ht="15">
      <c r="G3738" s="5"/>
    </row>
    <row r="3739" ht="15">
      <c r="G3739" s="5"/>
    </row>
    <row r="3740" ht="15">
      <c r="G3740" s="5"/>
    </row>
    <row r="3741" ht="15">
      <c r="G3741" s="5"/>
    </row>
    <row r="3742" ht="15">
      <c r="G3742" s="5"/>
    </row>
    <row r="3743" ht="15">
      <c r="G3743" s="5"/>
    </row>
    <row r="3744" ht="15">
      <c r="G3744" s="5"/>
    </row>
    <row r="3745" ht="15">
      <c r="G3745" s="5"/>
    </row>
    <row r="3746" ht="15">
      <c r="G3746" s="5"/>
    </row>
    <row r="3747" ht="15">
      <c r="G3747" s="5"/>
    </row>
    <row r="3748" ht="15">
      <c r="G3748" s="5"/>
    </row>
    <row r="3749" ht="15">
      <c r="G3749" s="5"/>
    </row>
    <row r="3750" ht="15">
      <c r="G3750" s="5"/>
    </row>
    <row r="3751" ht="15">
      <c r="G3751" s="5"/>
    </row>
    <row r="3752" ht="15">
      <c r="G3752" s="5"/>
    </row>
    <row r="3753" ht="15">
      <c r="G3753" s="5"/>
    </row>
    <row r="3754" ht="15">
      <c r="G3754" s="5"/>
    </row>
    <row r="3755" ht="15">
      <c r="G3755" s="5"/>
    </row>
    <row r="3756" ht="15">
      <c r="G3756" s="5"/>
    </row>
    <row r="3757" ht="15">
      <c r="G3757" s="5"/>
    </row>
    <row r="3758" ht="15">
      <c r="G3758" s="5"/>
    </row>
    <row r="3759" ht="15">
      <c r="G3759" s="5"/>
    </row>
    <row r="3760" ht="15">
      <c r="G3760" s="5"/>
    </row>
    <row r="3761" ht="15">
      <c r="G3761" s="5"/>
    </row>
    <row r="3762" ht="15">
      <c r="G3762" s="5"/>
    </row>
    <row r="3763" ht="15">
      <c r="G3763" s="5"/>
    </row>
    <row r="3764" ht="15">
      <c r="G3764" s="5"/>
    </row>
    <row r="3765" ht="15">
      <c r="G3765" s="5"/>
    </row>
    <row r="3766" ht="15">
      <c r="G3766" s="5"/>
    </row>
    <row r="3767" ht="15">
      <c r="G3767" s="5"/>
    </row>
    <row r="3768" ht="15">
      <c r="G3768" s="5"/>
    </row>
    <row r="3769" ht="15">
      <c r="G3769" s="5"/>
    </row>
    <row r="3770" ht="15">
      <c r="G3770" s="5"/>
    </row>
    <row r="3771" ht="15">
      <c r="G3771" s="5"/>
    </row>
    <row r="3772" ht="15">
      <c r="G3772" s="5"/>
    </row>
    <row r="3773" ht="15">
      <c r="G3773" s="5"/>
    </row>
    <row r="3774" ht="15">
      <c r="G3774" s="5"/>
    </row>
    <row r="3775" ht="15">
      <c r="G3775" s="5"/>
    </row>
    <row r="3776" ht="15">
      <c r="G3776" s="5"/>
    </row>
    <row r="3777" ht="15">
      <c r="G3777" s="5"/>
    </row>
    <row r="3778" ht="15">
      <c r="G3778" s="5"/>
    </row>
    <row r="3779" ht="15">
      <c r="G3779" s="5"/>
    </row>
    <row r="3780" ht="15">
      <c r="G3780" s="5"/>
    </row>
    <row r="3781" ht="15">
      <c r="G3781" s="5"/>
    </row>
    <row r="3782" ht="15">
      <c r="G3782" s="5"/>
    </row>
    <row r="3783" ht="15">
      <c r="G3783" s="5"/>
    </row>
    <row r="3784" ht="15">
      <c r="G3784" s="5"/>
    </row>
    <row r="3785" ht="15">
      <c r="G3785" s="5"/>
    </row>
    <row r="3786" ht="15">
      <c r="G3786" s="5"/>
    </row>
    <row r="3787" ht="15">
      <c r="G3787" s="5"/>
    </row>
    <row r="3788" ht="15">
      <c r="G3788" s="5"/>
    </row>
    <row r="3789" ht="15">
      <c r="G3789" s="5"/>
    </row>
    <row r="3790" ht="15">
      <c r="G3790" s="5"/>
    </row>
    <row r="3791" ht="15">
      <c r="G3791" s="5"/>
    </row>
    <row r="3792" ht="15">
      <c r="G3792" s="5"/>
    </row>
    <row r="3793" ht="15">
      <c r="G3793" s="5"/>
    </row>
    <row r="3794" ht="15">
      <c r="G3794" s="5"/>
    </row>
    <row r="3795" ht="15">
      <c r="G3795" s="5"/>
    </row>
    <row r="3796" ht="15">
      <c r="G3796" s="5"/>
    </row>
    <row r="3797" ht="15">
      <c r="G3797" s="5"/>
    </row>
    <row r="3798" ht="15">
      <c r="G3798" s="5"/>
    </row>
    <row r="3799" ht="15">
      <c r="G3799" s="5"/>
    </row>
    <row r="3800" ht="15">
      <c r="G3800" s="5"/>
    </row>
    <row r="3801" ht="15">
      <c r="G3801" s="5"/>
    </row>
    <row r="3802" ht="15">
      <c r="G3802" s="5"/>
    </row>
    <row r="3803" ht="15">
      <c r="G3803" s="5"/>
    </row>
    <row r="3804" ht="15">
      <c r="G3804" s="5"/>
    </row>
    <row r="3805" ht="15">
      <c r="G3805" s="5"/>
    </row>
    <row r="3806" ht="15">
      <c r="G3806" s="5"/>
    </row>
    <row r="3807" ht="15">
      <c r="G3807" s="5"/>
    </row>
    <row r="3808" ht="15">
      <c r="G3808" s="5"/>
    </row>
    <row r="3809" ht="15">
      <c r="G3809" s="5"/>
    </row>
    <row r="3810" ht="15">
      <c r="G3810" s="5"/>
    </row>
    <row r="3811" ht="15">
      <c r="G3811" s="5"/>
    </row>
    <row r="3812" ht="15">
      <c r="G3812" s="5"/>
    </row>
    <row r="3813" ht="15">
      <c r="G3813" s="5"/>
    </row>
    <row r="3814" ht="15">
      <c r="G3814" s="5"/>
    </row>
    <row r="3815" ht="15">
      <c r="G3815" s="5"/>
    </row>
    <row r="3816" ht="15">
      <c r="G3816" s="5"/>
    </row>
    <row r="3817" ht="15">
      <c r="G3817" s="5"/>
    </row>
    <row r="3818" ht="15">
      <c r="G3818" s="5"/>
    </row>
    <row r="3819" ht="15">
      <c r="G3819" s="5"/>
    </row>
    <row r="3820" ht="15">
      <c r="G3820" s="5"/>
    </row>
    <row r="3821" ht="15">
      <c r="G3821" s="5"/>
    </row>
    <row r="3822" ht="15">
      <c r="G3822" s="5"/>
    </row>
    <row r="3823" ht="15">
      <c r="G3823" s="5"/>
    </row>
    <row r="3824" ht="15">
      <c r="G3824" s="5"/>
    </row>
    <row r="3825" ht="15">
      <c r="G3825" s="5"/>
    </row>
    <row r="3826" ht="15">
      <c r="G3826" s="5"/>
    </row>
    <row r="3827" ht="15">
      <c r="G3827" s="5"/>
    </row>
    <row r="3828" ht="15">
      <c r="G3828" s="5"/>
    </row>
    <row r="3829" ht="15">
      <c r="G3829" s="5"/>
    </row>
    <row r="3830" ht="15">
      <c r="G3830" s="5"/>
    </row>
    <row r="3831" ht="15">
      <c r="G3831" s="5"/>
    </row>
    <row r="3832" ht="15">
      <c r="G3832" s="5"/>
    </row>
    <row r="3833" ht="15">
      <c r="G3833" s="5"/>
    </row>
    <row r="3834" ht="15">
      <c r="G3834" s="5"/>
    </row>
    <row r="3835" ht="15">
      <c r="G3835" s="5"/>
    </row>
    <row r="3836" ht="15">
      <c r="G3836" s="5"/>
    </row>
    <row r="3837" ht="15">
      <c r="G3837" s="5"/>
    </row>
    <row r="3838" ht="15">
      <c r="G3838" s="5"/>
    </row>
    <row r="3839" ht="15">
      <c r="G3839" s="5"/>
    </row>
    <row r="3840" ht="15">
      <c r="G3840" s="5"/>
    </row>
    <row r="3841" ht="15">
      <c r="G3841" s="5"/>
    </row>
    <row r="3842" ht="15">
      <c r="G3842" s="5"/>
    </row>
    <row r="3843" ht="15">
      <c r="G3843" s="5"/>
    </row>
    <row r="3844" ht="15">
      <c r="G3844" s="5"/>
    </row>
    <row r="3845" ht="15">
      <c r="G3845" s="5"/>
    </row>
    <row r="3846" ht="15">
      <c r="G3846" s="5"/>
    </row>
    <row r="3847" ht="15">
      <c r="G3847" s="5"/>
    </row>
    <row r="3848" ht="15">
      <c r="G3848" s="5"/>
    </row>
    <row r="3849" ht="15">
      <c r="G3849" s="5"/>
    </row>
    <row r="3850" ht="15">
      <c r="G3850" s="5"/>
    </row>
    <row r="3851" ht="15">
      <c r="G3851" s="5"/>
    </row>
    <row r="3852" ht="15">
      <c r="G3852" s="5"/>
    </row>
    <row r="3853" ht="15">
      <c r="G3853" s="5"/>
    </row>
    <row r="3854" ht="15">
      <c r="G3854" s="5"/>
    </row>
    <row r="3855" ht="15">
      <c r="G3855" s="5"/>
    </row>
    <row r="3856" ht="15">
      <c r="G3856" s="5"/>
    </row>
    <row r="3857" ht="15">
      <c r="G3857" s="5"/>
    </row>
    <row r="3858" ht="15">
      <c r="G3858" s="5"/>
    </row>
    <row r="3859" ht="15">
      <c r="G3859" s="5"/>
    </row>
    <row r="3860" ht="15">
      <c r="G3860" s="5"/>
    </row>
    <row r="3861" ht="15">
      <c r="G3861" s="5"/>
    </row>
    <row r="3862" ht="15">
      <c r="G3862" s="5"/>
    </row>
    <row r="3863" ht="15">
      <c r="G3863" s="5"/>
    </row>
    <row r="3864" ht="15">
      <c r="G3864" s="5"/>
    </row>
    <row r="3865" ht="15">
      <c r="G3865" s="5"/>
    </row>
    <row r="3866" ht="15">
      <c r="G3866" s="5"/>
    </row>
    <row r="3867" ht="15">
      <c r="G3867" s="5"/>
    </row>
    <row r="3868" ht="15">
      <c r="G3868" s="5"/>
    </row>
    <row r="3869" ht="15">
      <c r="G3869" s="5"/>
    </row>
    <row r="3870" ht="15">
      <c r="G3870" s="5"/>
    </row>
    <row r="3871" ht="15">
      <c r="G3871" s="5"/>
    </row>
    <row r="3872" ht="15">
      <c r="G3872" s="5"/>
    </row>
    <row r="3873" ht="15">
      <c r="G3873" s="5"/>
    </row>
    <row r="3874" ht="15">
      <c r="G3874" s="5"/>
    </row>
    <row r="3875" ht="15">
      <c r="G3875" s="5"/>
    </row>
    <row r="3876" ht="15">
      <c r="G3876" s="5"/>
    </row>
    <row r="3877" ht="15">
      <c r="G3877" s="5"/>
    </row>
    <row r="3878" ht="15">
      <c r="G3878" s="5"/>
    </row>
    <row r="3879" ht="15">
      <c r="G3879" s="5"/>
    </row>
    <row r="3880" ht="15">
      <c r="G3880" s="5"/>
    </row>
    <row r="3881" ht="15">
      <c r="G3881" s="5"/>
    </row>
    <row r="3882" ht="15">
      <c r="G3882" s="5"/>
    </row>
    <row r="3883" ht="15">
      <c r="G3883" s="5"/>
    </row>
    <row r="3884" ht="15">
      <c r="G3884" s="5"/>
    </row>
    <row r="3885" ht="15">
      <c r="G3885" s="5"/>
    </row>
    <row r="3886" ht="15">
      <c r="G3886" s="5"/>
    </row>
    <row r="3887" ht="15">
      <c r="G3887" s="5"/>
    </row>
    <row r="3888" ht="15">
      <c r="G3888" s="5"/>
    </row>
    <row r="3889" ht="15">
      <c r="G3889" s="5"/>
    </row>
    <row r="3890" ht="15">
      <c r="G3890" s="5"/>
    </row>
    <row r="3891" ht="15">
      <c r="G3891" s="5"/>
    </row>
    <row r="3892" ht="15">
      <c r="G3892" s="5"/>
    </row>
    <row r="3893" ht="15">
      <c r="G3893" s="5"/>
    </row>
    <row r="3894" ht="15">
      <c r="G3894" s="5"/>
    </row>
    <row r="3895" ht="15">
      <c r="G3895" s="5"/>
    </row>
    <row r="3896" ht="15">
      <c r="G3896" s="5"/>
    </row>
    <row r="3897" ht="15">
      <c r="G3897" s="5"/>
    </row>
    <row r="3898" ht="15">
      <c r="G3898" s="5"/>
    </row>
    <row r="3899" ht="15">
      <c r="G3899" s="5"/>
    </row>
    <row r="3900" ht="15">
      <c r="G3900" s="5"/>
    </row>
    <row r="3901" ht="15">
      <c r="G3901" s="5"/>
    </row>
    <row r="3902" ht="15">
      <c r="G3902" s="5"/>
    </row>
    <row r="3903" ht="15">
      <c r="G3903" s="5"/>
    </row>
    <row r="3904" ht="15">
      <c r="G3904" s="5"/>
    </row>
    <row r="3905" ht="15">
      <c r="G3905" s="5"/>
    </row>
    <row r="3906" ht="15">
      <c r="G3906" s="5"/>
    </row>
    <row r="3907" ht="15">
      <c r="G3907" s="5"/>
    </row>
    <row r="3908" ht="15">
      <c r="G3908" s="5"/>
    </row>
    <row r="3909" ht="15">
      <c r="G3909" s="5"/>
    </row>
    <row r="3910" ht="15">
      <c r="G3910" s="5"/>
    </row>
    <row r="3911" ht="15">
      <c r="G3911" s="5"/>
    </row>
    <row r="3912" ht="15">
      <c r="G3912" s="5"/>
    </row>
    <row r="3913" ht="15">
      <c r="G3913" s="5"/>
    </row>
    <row r="3914" ht="15">
      <c r="G3914" s="5"/>
    </row>
    <row r="3915" ht="15">
      <c r="G3915" s="5"/>
    </row>
    <row r="3916" ht="15">
      <c r="G3916" s="5"/>
    </row>
    <row r="3917" ht="15">
      <c r="G3917" s="5"/>
    </row>
    <row r="3918" ht="15">
      <c r="G3918" s="5"/>
    </row>
    <row r="3919" ht="15">
      <c r="G3919" s="5"/>
    </row>
    <row r="3920" ht="15">
      <c r="G3920" s="5"/>
    </row>
    <row r="3921" ht="15">
      <c r="G3921" s="5"/>
    </row>
    <row r="3922" ht="15">
      <c r="G3922" s="5"/>
    </row>
    <row r="3923" ht="15">
      <c r="G3923" s="5"/>
    </row>
    <row r="3924" ht="15">
      <c r="G3924" s="5"/>
    </row>
    <row r="3925" ht="15">
      <c r="G3925" s="5"/>
    </row>
    <row r="3926" ht="15">
      <c r="G3926" s="5"/>
    </row>
    <row r="3927" ht="15">
      <c r="G3927" s="5"/>
    </row>
    <row r="3928" ht="15">
      <c r="G3928" s="5"/>
    </row>
    <row r="3929" ht="15">
      <c r="G3929" s="5"/>
    </row>
    <row r="3930" ht="15">
      <c r="G3930" s="5"/>
    </row>
    <row r="3931" ht="15">
      <c r="G3931" s="5"/>
    </row>
    <row r="3932" ht="15">
      <c r="G3932" s="5"/>
    </row>
    <row r="3933" ht="15">
      <c r="G3933" s="5"/>
    </row>
    <row r="3934" ht="15">
      <c r="G3934" s="5"/>
    </row>
    <row r="3935" ht="15">
      <c r="G3935" s="5"/>
    </row>
    <row r="3936" ht="15">
      <c r="G3936" s="5"/>
    </row>
    <row r="3937" ht="15">
      <c r="G3937" s="5"/>
    </row>
    <row r="3938" ht="15">
      <c r="G3938" s="5"/>
    </row>
    <row r="3939" ht="15">
      <c r="G3939" s="5"/>
    </row>
    <row r="3940" ht="15">
      <c r="G3940" s="5"/>
    </row>
    <row r="3941" ht="15">
      <c r="G3941" s="5"/>
    </row>
    <row r="3942" ht="15">
      <c r="G3942" s="5"/>
    </row>
    <row r="3943" ht="15">
      <c r="G3943" s="5"/>
    </row>
    <row r="3944" ht="15">
      <c r="G3944" s="5"/>
    </row>
    <row r="3945" ht="15">
      <c r="G3945" s="5"/>
    </row>
    <row r="3946" ht="15">
      <c r="G3946" s="5"/>
    </row>
    <row r="3947" ht="15">
      <c r="G3947" s="5"/>
    </row>
    <row r="3948" ht="15">
      <c r="G3948" s="5"/>
    </row>
    <row r="3949" ht="15">
      <c r="G3949" s="5"/>
    </row>
    <row r="3950" ht="15">
      <c r="G3950" s="5"/>
    </row>
    <row r="3951" ht="15">
      <c r="G3951" s="5"/>
    </row>
    <row r="3952" ht="15">
      <c r="G3952" s="5"/>
    </row>
    <row r="3953" ht="15">
      <c r="G3953" s="5"/>
    </row>
    <row r="3954" ht="15">
      <c r="G3954" s="5"/>
    </row>
    <row r="3955" ht="15">
      <c r="G3955" s="5"/>
    </row>
    <row r="3956" ht="15">
      <c r="G3956" s="5"/>
    </row>
    <row r="3957" ht="15">
      <c r="G3957" s="5"/>
    </row>
    <row r="3958" ht="15">
      <c r="G3958" s="5"/>
    </row>
    <row r="3959" ht="15">
      <c r="G3959" s="5"/>
    </row>
    <row r="3960" ht="15">
      <c r="G3960" s="5"/>
    </row>
    <row r="3961" ht="15">
      <c r="G3961" s="5"/>
    </row>
    <row r="3962" ht="15">
      <c r="G3962" s="5"/>
    </row>
    <row r="3963" ht="15">
      <c r="G3963" s="5"/>
    </row>
    <row r="3964" ht="15">
      <c r="G3964" s="5"/>
    </row>
    <row r="3965" ht="15">
      <c r="G3965" s="5"/>
    </row>
    <row r="3966" ht="15">
      <c r="G3966" s="5"/>
    </row>
    <row r="3967" ht="15">
      <c r="G3967" s="5"/>
    </row>
    <row r="3968" ht="15">
      <c r="G3968" s="5"/>
    </row>
    <row r="3969" ht="15">
      <c r="G3969" s="5"/>
    </row>
    <row r="3970" ht="15">
      <c r="G3970" s="5"/>
    </row>
    <row r="3971" ht="15">
      <c r="G3971" s="5"/>
    </row>
    <row r="3972" ht="15">
      <c r="G3972" s="5"/>
    </row>
    <row r="3973" ht="15">
      <c r="G3973" s="5"/>
    </row>
    <row r="3974" ht="15">
      <c r="G3974" s="5"/>
    </row>
    <row r="3975" ht="15">
      <c r="G3975" s="5"/>
    </row>
    <row r="3976" ht="15">
      <c r="G3976" s="5"/>
    </row>
    <row r="3977" ht="15">
      <c r="G3977" s="5"/>
    </row>
    <row r="3978" ht="15">
      <c r="G3978" s="5"/>
    </row>
    <row r="3979" ht="15">
      <c r="G3979" s="5"/>
    </row>
    <row r="3980" ht="15">
      <c r="G3980" s="5"/>
    </row>
    <row r="3981" ht="15">
      <c r="G3981" s="5"/>
    </row>
    <row r="3982" ht="15">
      <c r="G3982" s="5"/>
    </row>
    <row r="3983" ht="15">
      <c r="G3983" s="5"/>
    </row>
    <row r="3984" ht="15">
      <c r="G3984" s="5"/>
    </row>
    <row r="3985" ht="15">
      <c r="G3985" s="5"/>
    </row>
    <row r="3986" ht="15">
      <c r="G3986" s="5"/>
    </row>
    <row r="3987" ht="15">
      <c r="G3987" s="5"/>
    </row>
    <row r="3988" ht="15">
      <c r="G3988" s="5"/>
    </row>
    <row r="3989" ht="15">
      <c r="G3989" s="5"/>
    </row>
    <row r="3990" ht="15">
      <c r="G3990" s="5"/>
    </row>
    <row r="3991" ht="15">
      <c r="G3991" s="5"/>
    </row>
    <row r="3992" ht="15">
      <c r="G3992" s="5"/>
    </row>
    <row r="3993" ht="15">
      <c r="G3993" s="5"/>
    </row>
    <row r="3994" ht="15">
      <c r="G3994" s="5"/>
    </row>
    <row r="3995" ht="15">
      <c r="G3995" s="5"/>
    </row>
    <row r="3996" ht="15">
      <c r="G3996" s="5"/>
    </row>
    <row r="3997" ht="15">
      <c r="G3997" s="5"/>
    </row>
    <row r="3998" ht="15">
      <c r="G3998" s="5"/>
    </row>
    <row r="3999" ht="15">
      <c r="G3999" s="5"/>
    </row>
    <row r="4000" ht="15">
      <c r="G4000" s="5"/>
    </row>
    <row r="4001" ht="15">
      <c r="G4001" s="5"/>
    </row>
    <row r="4002" ht="15">
      <c r="G4002" s="5"/>
    </row>
    <row r="4003" ht="15">
      <c r="G4003" s="5"/>
    </row>
    <row r="4004" ht="15">
      <c r="G4004" s="5"/>
    </row>
    <row r="4005" ht="15">
      <c r="G4005" s="5"/>
    </row>
    <row r="4006" ht="15">
      <c r="G4006" s="5"/>
    </row>
    <row r="4007" ht="15">
      <c r="G4007" s="5"/>
    </row>
    <row r="4008" ht="15">
      <c r="G4008" s="5"/>
    </row>
    <row r="4009" ht="15">
      <c r="G4009" s="5"/>
    </row>
    <row r="4010" ht="15">
      <c r="G4010" s="5"/>
    </row>
    <row r="4011" ht="15">
      <c r="G4011" s="5"/>
    </row>
    <row r="4012" ht="15">
      <c r="G4012" s="5"/>
    </row>
    <row r="4013" ht="15">
      <c r="G4013" s="5"/>
    </row>
    <row r="4014" ht="15">
      <c r="G4014" s="5"/>
    </row>
    <row r="4015" ht="15">
      <c r="G4015" s="5"/>
    </row>
    <row r="4016" ht="15">
      <c r="G4016" s="5"/>
    </row>
    <row r="4017" ht="15">
      <c r="G4017" s="5"/>
    </row>
    <row r="4018" ht="15">
      <c r="G4018" s="5"/>
    </row>
    <row r="4019" ht="15">
      <c r="G4019" s="5"/>
    </row>
    <row r="4020" ht="15">
      <c r="G4020" s="5"/>
    </row>
    <row r="4021" ht="15">
      <c r="G4021" s="5"/>
    </row>
    <row r="4022" ht="15">
      <c r="G4022" s="5"/>
    </row>
    <row r="4023" ht="15">
      <c r="G4023" s="5"/>
    </row>
    <row r="4024" ht="15">
      <c r="G4024" s="5"/>
    </row>
    <row r="4025" ht="15">
      <c r="G4025" s="5"/>
    </row>
    <row r="4026" ht="15">
      <c r="G4026" s="5"/>
    </row>
    <row r="4027" ht="15">
      <c r="G4027" s="5"/>
    </row>
    <row r="4028" ht="15">
      <c r="G4028" s="5"/>
    </row>
    <row r="4029" ht="15">
      <c r="G4029" s="5"/>
    </row>
    <row r="4030" ht="15">
      <c r="G4030" s="5"/>
    </row>
    <row r="4031" ht="15">
      <c r="G4031" s="5"/>
    </row>
    <row r="4032" ht="15">
      <c r="G4032" s="5"/>
    </row>
    <row r="4033" ht="15">
      <c r="G4033" s="5"/>
    </row>
    <row r="4034" ht="15">
      <c r="G4034" s="5"/>
    </row>
    <row r="4035" ht="15">
      <c r="G4035" s="5"/>
    </row>
    <row r="4036" ht="15">
      <c r="G4036" s="5"/>
    </row>
    <row r="4037" ht="15">
      <c r="G4037" s="5"/>
    </row>
    <row r="4038" ht="15">
      <c r="G4038" s="5"/>
    </row>
    <row r="4039" ht="15">
      <c r="G4039" s="5"/>
    </row>
    <row r="4040" ht="15">
      <c r="G4040" s="5"/>
    </row>
    <row r="4041" ht="15">
      <c r="G4041" s="5"/>
    </row>
    <row r="4042" ht="15">
      <c r="G4042" s="5"/>
    </row>
    <row r="4043" ht="15">
      <c r="G4043" s="5"/>
    </row>
    <row r="4044" ht="15">
      <c r="G4044" s="5"/>
    </row>
    <row r="4045" ht="15">
      <c r="G4045" s="5"/>
    </row>
    <row r="4046" ht="15">
      <c r="G4046" s="5"/>
    </row>
    <row r="4047" ht="15">
      <c r="G4047" s="5"/>
    </row>
    <row r="4048" ht="15">
      <c r="G4048" s="5"/>
    </row>
    <row r="4049" ht="15">
      <c r="G4049" s="5"/>
    </row>
    <row r="4050" ht="15">
      <c r="G4050" s="5"/>
    </row>
    <row r="4051" ht="15">
      <c r="G4051" s="5"/>
    </row>
    <row r="4052" ht="15">
      <c r="G4052" s="5"/>
    </row>
    <row r="4053" ht="15">
      <c r="G4053" s="5"/>
    </row>
    <row r="4054" ht="15">
      <c r="G4054" s="5"/>
    </row>
    <row r="4055" ht="15">
      <c r="G4055" s="5"/>
    </row>
    <row r="4056" ht="15">
      <c r="G4056" s="5"/>
    </row>
    <row r="4057" ht="15">
      <c r="G4057" s="5"/>
    </row>
    <row r="4058" ht="15">
      <c r="G4058" s="5"/>
    </row>
    <row r="4059" ht="15">
      <c r="G4059" s="5"/>
    </row>
    <row r="4060" ht="15">
      <c r="G4060" s="5"/>
    </row>
    <row r="4061" ht="15">
      <c r="G4061" s="5"/>
    </row>
    <row r="4062" ht="15">
      <c r="G4062" s="5"/>
    </row>
    <row r="4063" ht="15">
      <c r="G4063" s="5"/>
    </row>
    <row r="4064" ht="15">
      <c r="G4064" s="5"/>
    </row>
    <row r="4065" ht="15">
      <c r="G4065" s="5"/>
    </row>
    <row r="4066" ht="15">
      <c r="G4066" s="5"/>
    </row>
    <row r="4067" ht="15">
      <c r="G4067" s="5"/>
    </row>
    <row r="4068" ht="15">
      <c r="G4068" s="5"/>
    </row>
    <row r="4069" ht="15">
      <c r="G4069" s="5"/>
    </row>
    <row r="4070" ht="15">
      <c r="G4070" s="5"/>
    </row>
    <row r="4071" ht="15">
      <c r="G4071" s="5"/>
    </row>
    <row r="4072" ht="15">
      <c r="G4072" s="5"/>
    </row>
    <row r="4073" ht="15">
      <c r="G4073" s="5"/>
    </row>
    <row r="4074" ht="15">
      <c r="G4074" s="5"/>
    </row>
    <row r="4075" ht="15">
      <c r="G4075" s="5"/>
    </row>
    <row r="4076" ht="15">
      <c r="G4076" s="5"/>
    </row>
    <row r="4077" ht="15">
      <c r="G4077" s="5"/>
    </row>
    <row r="4078" ht="15">
      <c r="G4078" s="5"/>
    </row>
    <row r="4079" ht="15">
      <c r="G4079" s="5"/>
    </row>
    <row r="4080" ht="15">
      <c r="G4080" s="5"/>
    </row>
    <row r="4081" ht="15">
      <c r="G4081" s="5"/>
    </row>
    <row r="4082" ht="15">
      <c r="G4082" s="5"/>
    </row>
    <row r="4083" ht="15">
      <c r="G4083" s="5"/>
    </row>
    <row r="4084" ht="15">
      <c r="G4084" s="5"/>
    </row>
    <row r="4085" ht="15">
      <c r="G4085" s="5"/>
    </row>
    <row r="4086" ht="15">
      <c r="G4086" s="5"/>
    </row>
    <row r="4087" ht="15">
      <c r="G4087" s="5"/>
    </row>
    <row r="4088" ht="15">
      <c r="G4088" s="5"/>
    </row>
    <row r="4089" ht="15">
      <c r="G4089" s="5"/>
    </row>
    <row r="4090" ht="15">
      <c r="G4090" s="5"/>
    </row>
    <row r="4091" ht="15">
      <c r="G4091" s="5"/>
    </row>
    <row r="4092" ht="15">
      <c r="G4092" s="5"/>
    </row>
    <row r="4093" ht="15">
      <c r="G4093" s="5"/>
    </row>
    <row r="4094" ht="15">
      <c r="G4094" s="5"/>
    </row>
    <row r="4095" ht="15">
      <c r="G4095" s="5"/>
    </row>
    <row r="4096" ht="15">
      <c r="G4096" s="5"/>
    </row>
    <row r="4097" ht="15">
      <c r="G4097" s="5"/>
    </row>
    <row r="4098" ht="15">
      <c r="G4098" s="5"/>
    </row>
    <row r="4099" ht="15">
      <c r="G4099" s="5"/>
    </row>
    <row r="4100" ht="15">
      <c r="G4100" s="5"/>
    </row>
    <row r="4101" ht="15">
      <c r="G4101" s="5"/>
    </row>
    <row r="4102" ht="15">
      <c r="G4102" s="5"/>
    </row>
    <row r="4103" ht="15">
      <c r="G4103" s="5"/>
    </row>
    <row r="4104" ht="15">
      <c r="G4104" s="5"/>
    </row>
    <row r="4105" ht="15">
      <c r="G4105" s="5"/>
    </row>
    <row r="4106" ht="15">
      <c r="G4106" s="5"/>
    </row>
    <row r="4107" ht="15">
      <c r="G4107" s="5"/>
    </row>
    <row r="4108" ht="15">
      <c r="G4108" s="5"/>
    </row>
    <row r="4109" ht="15">
      <c r="G4109" s="5"/>
    </row>
    <row r="4110" ht="15">
      <c r="G4110" s="5"/>
    </row>
    <row r="4111" ht="15">
      <c r="G4111" s="5"/>
    </row>
    <row r="4112" ht="15">
      <c r="G4112" s="5"/>
    </row>
    <row r="4113" ht="15">
      <c r="G4113" s="5"/>
    </row>
    <row r="4114" ht="15">
      <c r="G4114" s="5"/>
    </row>
    <row r="4115" ht="15">
      <c r="G4115" s="5"/>
    </row>
    <row r="4116" ht="15">
      <c r="G4116" s="5"/>
    </row>
    <row r="4117" ht="15">
      <c r="G4117" s="5"/>
    </row>
    <row r="4118" ht="15">
      <c r="G4118" s="5"/>
    </row>
    <row r="4119" ht="15">
      <c r="G4119" s="5"/>
    </row>
    <row r="4120" ht="15">
      <c r="G4120" s="5"/>
    </row>
    <row r="4121" ht="15">
      <c r="G4121" s="5"/>
    </row>
    <row r="4122" ht="15">
      <c r="G4122" s="5"/>
    </row>
    <row r="4123" ht="15">
      <c r="G4123" s="5"/>
    </row>
    <row r="4124" ht="15">
      <c r="G4124" s="5"/>
    </row>
    <row r="4125" ht="15">
      <c r="G4125" s="5"/>
    </row>
    <row r="4126" ht="15">
      <c r="G4126" s="5"/>
    </row>
    <row r="4127" ht="15">
      <c r="G4127" s="5"/>
    </row>
    <row r="4128" ht="15">
      <c r="G4128" s="5"/>
    </row>
    <row r="4129" ht="15">
      <c r="G4129" s="5"/>
    </row>
    <row r="4130" ht="15">
      <c r="G4130" s="5"/>
    </row>
    <row r="4131" ht="15">
      <c r="G4131" s="5"/>
    </row>
    <row r="4132" ht="15">
      <c r="G4132" s="5"/>
    </row>
    <row r="4133" ht="15">
      <c r="G4133" s="5"/>
    </row>
    <row r="4134" ht="15">
      <c r="G4134" s="5"/>
    </row>
    <row r="4135" ht="15">
      <c r="G4135" s="5"/>
    </row>
    <row r="4136" ht="15">
      <c r="G4136" s="5"/>
    </row>
    <row r="4137" ht="15">
      <c r="G4137" s="5"/>
    </row>
    <row r="4138" ht="15">
      <c r="G4138" s="5"/>
    </row>
    <row r="4139" ht="15">
      <c r="G4139" s="5"/>
    </row>
    <row r="4140" ht="15">
      <c r="G4140" s="5"/>
    </row>
    <row r="4141" ht="15">
      <c r="G4141" s="5"/>
    </row>
    <row r="4142" ht="15">
      <c r="G4142" s="5"/>
    </row>
    <row r="4143" ht="15">
      <c r="G4143" s="5"/>
    </row>
    <row r="4144" ht="15">
      <c r="G4144" s="5"/>
    </row>
    <row r="4145" ht="15">
      <c r="G4145" s="5"/>
    </row>
    <row r="4146" ht="15">
      <c r="G4146" s="5"/>
    </row>
    <row r="4147" ht="15">
      <c r="G4147" s="5"/>
    </row>
    <row r="4148" ht="15">
      <c r="G4148" s="5"/>
    </row>
    <row r="4149" ht="15">
      <c r="G4149" s="5"/>
    </row>
    <row r="4150" ht="15">
      <c r="G4150" s="5"/>
    </row>
    <row r="4151" ht="15">
      <c r="G4151" s="5"/>
    </row>
    <row r="4152" ht="15">
      <c r="G4152" s="5"/>
    </row>
    <row r="4153" ht="15">
      <c r="G4153" s="5"/>
    </row>
    <row r="4154" ht="15">
      <c r="G4154" s="5"/>
    </row>
    <row r="4155" ht="15">
      <c r="G4155" s="5"/>
    </row>
    <row r="4156" ht="15">
      <c r="G4156" s="5"/>
    </row>
    <row r="4157" ht="15">
      <c r="G4157" s="5"/>
    </row>
    <row r="4158" ht="15">
      <c r="G4158" s="5"/>
    </row>
    <row r="4159" ht="15">
      <c r="G4159" s="5"/>
    </row>
    <row r="4160" ht="15">
      <c r="G4160" s="5"/>
    </row>
    <row r="4161" ht="15">
      <c r="G4161" s="5"/>
    </row>
    <row r="4162" ht="15">
      <c r="G4162" s="5"/>
    </row>
    <row r="4163" ht="15">
      <c r="G4163" s="5"/>
    </row>
    <row r="4164" ht="15">
      <c r="G4164" s="5"/>
    </row>
    <row r="4165" ht="15">
      <c r="G4165" s="5"/>
    </row>
    <row r="4166" ht="15">
      <c r="G4166" s="5"/>
    </row>
    <row r="4167" ht="15">
      <c r="G4167" s="5"/>
    </row>
    <row r="4168" ht="15">
      <c r="G4168" s="5"/>
    </row>
    <row r="4169" ht="15">
      <c r="G4169" s="5"/>
    </row>
    <row r="4170" ht="15">
      <c r="G4170" s="5"/>
    </row>
    <row r="4171" ht="15">
      <c r="G4171" s="5"/>
    </row>
    <row r="4172" ht="15">
      <c r="G4172" s="5"/>
    </row>
    <row r="4173" ht="15">
      <c r="G4173" s="5"/>
    </row>
    <row r="4174" ht="15">
      <c r="G4174" s="5"/>
    </row>
    <row r="4175" ht="15">
      <c r="G4175" s="5"/>
    </row>
    <row r="4176" ht="15">
      <c r="G4176" s="5"/>
    </row>
    <row r="4177" ht="15">
      <c r="G4177" s="5"/>
    </row>
    <row r="4178" ht="15">
      <c r="G4178" s="5"/>
    </row>
    <row r="4179" ht="15">
      <c r="G4179" s="5"/>
    </row>
    <row r="4180" ht="15">
      <c r="G4180" s="5"/>
    </row>
    <row r="4181" ht="15">
      <c r="G4181" s="5"/>
    </row>
    <row r="4182" ht="15">
      <c r="G4182" s="5"/>
    </row>
    <row r="4183" ht="15">
      <c r="G4183" s="5"/>
    </row>
    <row r="4184" ht="15">
      <c r="G4184" s="5"/>
    </row>
    <row r="4185" ht="15">
      <c r="G4185" s="5"/>
    </row>
    <row r="4186" ht="15">
      <c r="G4186" s="5"/>
    </row>
    <row r="4187" ht="15">
      <c r="G4187" s="5"/>
    </row>
    <row r="4188" ht="15">
      <c r="G4188" s="5"/>
    </row>
    <row r="4189" ht="15">
      <c r="G4189" s="5"/>
    </row>
    <row r="4190" ht="15">
      <c r="G4190" s="5"/>
    </row>
    <row r="4191" ht="15">
      <c r="G4191" s="5"/>
    </row>
    <row r="4192" ht="15">
      <c r="G4192" s="5"/>
    </row>
    <row r="4193" ht="15">
      <c r="G4193" s="5"/>
    </row>
    <row r="4194" ht="15">
      <c r="G4194" s="5"/>
    </row>
    <row r="4195" ht="15">
      <c r="G4195" s="5"/>
    </row>
    <row r="4196" ht="15">
      <c r="G4196" s="5"/>
    </row>
    <row r="4197" ht="15">
      <c r="G4197" s="5"/>
    </row>
    <row r="4198" ht="15">
      <c r="G4198" s="5"/>
    </row>
    <row r="4199" ht="15">
      <c r="G4199" s="5"/>
    </row>
    <row r="4200" ht="15">
      <c r="G4200" s="5"/>
    </row>
    <row r="4201" ht="15">
      <c r="G4201" s="5"/>
    </row>
    <row r="4202" ht="15">
      <c r="G4202" s="5"/>
    </row>
    <row r="4203" ht="15">
      <c r="G4203" s="5"/>
    </row>
    <row r="4204" ht="15">
      <c r="G4204" s="5"/>
    </row>
    <row r="4205" ht="15">
      <c r="G4205" s="5"/>
    </row>
    <row r="4206" ht="15">
      <c r="G4206" s="5"/>
    </row>
    <row r="4207" ht="15">
      <c r="G4207" s="5"/>
    </row>
    <row r="4208" ht="15">
      <c r="G4208" s="5"/>
    </row>
    <row r="4209" ht="15">
      <c r="G4209" s="5"/>
    </row>
    <row r="4210" ht="15">
      <c r="G4210" s="5"/>
    </row>
    <row r="4211" ht="15">
      <c r="G4211" s="5"/>
    </row>
    <row r="4212" ht="15">
      <c r="G4212" s="5"/>
    </row>
    <row r="4213" ht="15">
      <c r="G4213" s="5"/>
    </row>
    <row r="4214" ht="15">
      <c r="G4214" s="5"/>
    </row>
    <row r="4215" ht="15">
      <c r="G4215" s="5"/>
    </row>
    <row r="4216" ht="15">
      <c r="G4216" s="5"/>
    </row>
    <row r="4217" ht="15">
      <c r="G4217" s="5"/>
    </row>
    <row r="4218" ht="15">
      <c r="G4218" s="5"/>
    </row>
    <row r="4219" ht="15">
      <c r="G4219" s="5"/>
    </row>
    <row r="4220" ht="15">
      <c r="G4220" s="5"/>
    </row>
    <row r="4221" ht="15">
      <c r="G4221" s="5"/>
    </row>
    <row r="4222" ht="15">
      <c r="G4222" s="5"/>
    </row>
    <row r="4223" ht="15">
      <c r="G4223" s="5"/>
    </row>
    <row r="4224" ht="15">
      <c r="G4224" s="5"/>
    </row>
    <row r="4225" ht="15">
      <c r="G4225" s="5"/>
    </row>
    <row r="4226" ht="15">
      <c r="G4226" s="5"/>
    </row>
    <row r="4227" ht="15">
      <c r="G4227" s="5"/>
    </row>
    <row r="4228" ht="15">
      <c r="G4228" s="5"/>
    </row>
    <row r="4229" ht="15">
      <c r="G4229" s="5"/>
    </row>
    <row r="4230" ht="15">
      <c r="G4230" s="5"/>
    </row>
    <row r="4231" ht="15">
      <c r="G4231" s="5"/>
    </row>
    <row r="4232" ht="15">
      <c r="G4232" s="5"/>
    </row>
    <row r="4233" ht="15">
      <c r="G4233" s="5"/>
    </row>
    <row r="4234" ht="15">
      <c r="G4234" s="5"/>
    </row>
    <row r="4235" ht="15">
      <c r="G4235" s="5"/>
    </row>
    <row r="4236" ht="15">
      <c r="G4236" s="5"/>
    </row>
    <row r="4237" ht="15">
      <c r="G4237" s="5"/>
    </row>
    <row r="4238" ht="15">
      <c r="G4238" s="5"/>
    </row>
    <row r="4239" ht="15">
      <c r="G4239" s="5"/>
    </row>
    <row r="4240" ht="15">
      <c r="G4240" s="5"/>
    </row>
    <row r="4241" ht="15">
      <c r="G4241" s="5"/>
    </row>
    <row r="4242" ht="15">
      <c r="G4242" s="5"/>
    </row>
    <row r="4243" ht="15">
      <c r="G4243" s="5"/>
    </row>
    <row r="4244" ht="15">
      <c r="G4244" s="5"/>
    </row>
    <row r="4245" ht="15">
      <c r="G4245" s="5"/>
    </row>
    <row r="4246" ht="15">
      <c r="G4246" s="5"/>
    </row>
    <row r="4247" ht="15">
      <c r="G4247" s="5"/>
    </row>
    <row r="4248" ht="15">
      <c r="G4248" s="5"/>
    </row>
    <row r="4249" ht="15">
      <c r="G4249" s="5"/>
    </row>
    <row r="4250" ht="15">
      <c r="G4250" s="5"/>
    </row>
    <row r="4251" ht="15">
      <c r="G4251" s="5"/>
    </row>
    <row r="4252" ht="15">
      <c r="G4252" s="5"/>
    </row>
    <row r="4253" ht="15">
      <c r="G4253" s="5"/>
    </row>
    <row r="4254" ht="15">
      <c r="G4254" s="5"/>
    </row>
    <row r="4255" ht="15">
      <c r="G4255" s="5"/>
    </row>
    <row r="4256" ht="15">
      <c r="G4256" s="5"/>
    </row>
    <row r="4257" ht="15">
      <c r="G4257" s="5"/>
    </row>
    <row r="4258" ht="15">
      <c r="G4258" s="5"/>
    </row>
    <row r="4259" ht="15">
      <c r="G4259" s="5"/>
    </row>
    <row r="4260" ht="15">
      <c r="G4260" s="5"/>
    </row>
    <row r="4261" ht="15">
      <c r="G4261" s="5"/>
    </row>
    <row r="4262" ht="15">
      <c r="G4262" s="5"/>
    </row>
    <row r="4263" ht="15">
      <c r="G4263" s="5"/>
    </row>
    <row r="4264" ht="15">
      <c r="G4264" s="5"/>
    </row>
    <row r="4265" ht="15">
      <c r="G4265" s="5"/>
    </row>
    <row r="4266" ht="15">
      <c r="G4266" s="5"/>
    </row>
    <row r="4267" ht="15">
      <c r="G4267" s="5"/>
    </row>
    <row r="4268" ht="15">
      <c r="G4268" s="5"/>
    </row>
    <row r="4269" ht="15">
      <c r="G4269" s="5"/>
    </row>
    <row r="4270" ht="15">
      <c r="G4270" s="5"/>
    </row>
    <row r="4271" ht="15">
      <c r="G4271" s="5"/>
    </row>
    <row r="4272" ht="15">
      <c r="G4272" s="5"/>
    </row>
    <row r="4273" ht="15">
      <c r="G4273" s="5"/>
    </row>
    <row r="4274" ht="15">
      <c r="G4274" s="5"/>
    </row>
    <row r="4275" ht="15">
      <c r="G4275" s="5"/>
    </row>
    <row r="4276" ht="15">
      <c r="G4276" s="5"/>
    </row>
    <row r="4277" ht="15">
      <c r="G4277" s="5"/>
    </row>
    <row r="4278" ht="15">
      <c r="G4278" s="5"/>
    </row>
    <row r="4279" ht="15">
      <c r="G4279" s="5"/>
    </row>
    <row r="4280" ht="15">
      <c r="G4280" s="5"/>
    </row>
    <row r="4281" ht="15">
      <c r="G4281" s="5"/>
    </row>
    <row r="4282" ht="15">
      <c r="G4282" s="5"/>
    </row>
    <row r="4283" ht="15">
      <c r="G4283" s="5"/>
    </row>
    <row r="4284" ht="15">
      <c r="G4284" s="5"/>
    </row>
    <row r="4285" ht="15">
      <c r="G4285" s="5"/>
    </row>
    <row r="4286" ht="15">
      <c r="G4286" s="5"/>
    </row>
    <row r="4287" ht="15">
      <c r="G4287" s="5"/>
    </row>
    <row r="4288" ht="15">
      <c r="G4288" s="5"/>
    </row>
    <row r="4289" ht="15">
      <c r="G4289" s="5"/>
    </row>
    <row r="4290" ht="15">
      <c r="G4290" s="5"/>
    </row>
    <row r="4291" ht="15">
      <c r="G4291" s="5"/>
    </row>
    <row r="4292" ht="15">
      <c r="G4292" s="5"/>
    </row>
    <row r="4293" ht="15">
      <c r="G4293" s="5"/>
    </row>
    <row r="4294" ht="15">
      <c r="G4294" s="5"/>
    </row>
    <row r="4295" ht="15">
      <c r="G4295" s="5"/>
    </row>
    <row r="4296" ht="15">
      <c r="G4296" s="5"/>
    </row>
    <row r="4297" ht="15">
      <c r="G4297" s="5"/>
    </row>
    <row r="4298" ht="15">
      <c r="G4298" s="5"/>
    </row>
    <row r="4299" ht="15">
      <c r="G4299" s="5"/>
    </row>
    <row r="4300" ht="15">
      <c r="G4300" s="5"/>
    </row>
    <row r="4301" ht="15">
      <c r="G4301" s="5"/>
    </row>
    <row r="4302" ht="15">
      <c r="G4302" s="5"/>
    </row>
    <row r="4303" ht="15">
      <c r="G4303" s="5"/>
    </row>
    <row r="4304" ht="15">
      <c r="G4304" s="5"/>
    </row>
    <row r="4305" ht="15">
      <c r="G4305" s="5"/>
    </row>
    <row r="4306" ht="15">
      <c r="G4306" s="5"/>
    </row>
    <row r="4307" ht="15">
      <c r="G4307" s="5"/>
    </row>
    <row r="4308" ht="15">
      <c r="G4308" s="5"/>
    </row>
    <row r="4309" ht="15">
      <c r="G4309" s="5"/>
    </row>
    <row r="4310" ht="15">
      <c r="G4310" s="5"/>
    </row>
    <row r="4311" ht="15">
      <c r="G4311" s="5"/>
    </row>
    <row r="4312" ht="15">
      <c r="G4312" s="5"/>
    </row>
    <row r="4313" ht="15">
      <c r="G4313" s="5"/>
    </row>
    <row r="4314" ht="15">
      <c r="G4314" s="5"/>
    </row>
    <row r="4315" ht="15">
      <c r="G4315" s="5"/>
    </row>
    <row r="4316" ht="15">
      <c r="G4316" s="5"/>
    </row>
    <row r="4317" ht="15">
      <c r="G4317" s="5"/>
    </row>
    <row r="4318" ht="15">
      <c r="G4318" s="5"/>
    </row>
    <row r="4319" ht="15">
      <c r="G4319" s="5"/>
    </row>
    <row r="4320" ht="15">
      <c r="G4320" s="5"/>
    </row>
    <row r="4321" ht="15">
      <c r="G4321" s="5"/>
    </row>
    <row r="4322" ht="15">
      <c r="G4322" s="5"/>
    </row>
    <row r="4323" ht="15">
      <c r="G4323" s="5"/>
    </row>
    <row r="4324" ht="15">
      <c r="G4324" s="5"/>
    </row>
    <row r="4325" ht="15">
      <c r="G4325" s="5"/>
    </row>
    <row r="4326" ht="15">
      <c r="G4326" s="5"/>
    </row>
    <row r="4327" ht="15">
      <c r="G4327" s="5"/>
    </row>
    <row r="4328" ht="15">
      <c r="G4328" s="5"/>
    </row>
    <row r="4329" ht="15">
      <c r="G4329" s="5"/>
    </row>
    <row r="4330" ht="15">
      <c r="G4330" s="5"/>
    </row>
    <row r="4331" ht="15">
      <c r="G4331" s="5"/>
    </row>
    <row r="4332" ht="15">
      <c r="G4332" s="5"/>
    </row>
    <row r="4333" ht="15">
      <c r="G4333" s="5"/>
    </row>
    <row r="4334" ht="15">
      <c r="G4334" s="5"/>
    </row>
    <row r="4335" ht="15">
      <c r="G4335" s="5"/>
    </row>
    <row r="4336" ht="15">
      <c r="G4336" s="5"/>
    </row>
    <row r="4337" ht="15">
      <c r="G4337" s="5"/>
    </row>
    <row r="4338" ht="15">
      <c r="G4338" s="5"/>
    </row>
    <row r="4339" ht="15">
      <c r="G4339" s="5"/>
    </row>
    <row r="4340" ht="15">
      <c r="G4340" s="5"/>
    </row>
    <row r="4341" ht="15">
      <c r="G4341" s="5"/>
    </row>
    <row r="4342" ht="15">
      <c r="G4342" s="5"/>
    </row>
    <row r="4343" ht="15">
      <c r="G4343" s="5"/>
    </row>
    <row r="4344" ht="15">
      <c r="G4344" s="5"/>
    </row>
    <row r="4345" ht="15">
      <c r="G4345" s="5"/>
    </row>
    <row r="4346" ht="15">
      <c r="G4346" s="5"/>
    </row>
    <row r="4347" ht="15">
      <c r="G4347" s="5"/>
    </row>
    <row r="4348" ht="15">
      <c r="G4348" s="5"/>
    </row>
    <row r="4349" ht="15">
      <c r="G4349" s="5"/>
    </row>
    <row r="4350" ht="15">
      <c r="G4350" s="5"/>
    </row>
    <row r="4351" ht="15">
      <c r="G4351" s="5"/>
    </row>
    <row r="4352" ht="15">
      <c r="G4352" s="5"/>
    </row>
    <row r="4353" ht="15">
      <c r="G4353" s="5"/>
    </row>
    <row r="4354" ht="15">
      <c r="G4354" s="5"/>
    </row>
    <row r="4355" ht="15">
      <c r="G4355" s="5"/>
    </row>
    <row r="4356" ht="15">
      <c r="G4356" s="5"/>
    </row>
    <row r="4357" ht="15">
      <c r="G4357" s="5"/>
    </row>
    <row r="4358" ht="15">
      <c r="G4358" s="5"/>
    </row>
    <row r="4359" ht="15">
      <c r="G4359" s="5"/>
    </row>
    <row r="4360" ht="15">
      <c r="G4360" s="5"/>
    </row>
    <row r="4361" ht="15">
      <c r="G4361" s="5"/>
    </row>
    <row r="4362" ht="15">
      <c r="G4362" s="5"/>
    </row>
    <row r="4363" ht="15">
      <c r="G4363" s="5"/>
    </row>
    <row r="4364" ht="15">
      <c r="G4364" s="5"/>
    </row>
    <row r="4365" ht="15">
      <c r="G4365" s="5"/>
    </row>
    <row r="4366" ht="15">
      <c r="G4366" s="5"/>
    </row>
    <row r="4367" ht="15">
      <c r="G4367" s="5"/>
    </row>
    <row r="4368" ht="15">
      <c r="G4368" s="5"/>
    </row>
    <row r="4369" ht="15">
      <c r="G4369" s="5"/>
    </row>
    <row r="4370" ht="15">
      <c r="G4370" s="5"/>
    </row>
    <row r="4371" ht="15">
      <c r="G4371" s="5"/>
    </row>
    <row r="4372" ht="15">
      <c r="G4372" s="5"/>
    </row>
    <row r="4373" ht="15">
      <c r="G4373" s="5"/>
    </row>
    <row r="4374" ht="15">
      <c r="G4374" s="5"/>
    </row>
    <row r="4375" ht="15">
      <c r="G4375" s="5"/>
    </row>
    <row r="4376" ht="15">
      <c r="G4376" s="5"/>
    </row>
    <row r="4377" ht="15">
      <c r="G4377" s="5"/>
    </row>
    <row r="4378" ht="15">
      <c r="G4378" s="5"/>
    </row>
    <row r="4379" ht="15">
      <c r="G4379" s="5"/>
    </row>
    <row r="4380" ht="15">
      <c r="G4380" s="5"/>
    </row>
    <row r="4381" ht="15">
      <c r="G4381" s="5"/>
    </row>
    <row r="4382" ht="15">
      <c r="G4382" s="5"/>
    </row>
    <row r="4383" ht="15">
      <c r="G4383" s="5"/>
    </row>
    <row r="4384" ht="15">
      <c r="G4384" s="5"/>
    </row>
    <row r="4385" ht="15">
      <c r="G4385" s="5"/>
    </row>
    <row r="4386" ht="15">
      <c r="G4386" s="5"/>
    </row>
    <row r="4387" ht="15">
      <c r="G4387" s="5"/>
    </row>
    <row r="4388" ht="15">
      <c r="G4388" s="5"/>
    </row>
    <row r="4389" ht="15">
      <c r="G4389" s="5"/>
    </row>
    <row r="4390" ht="15">
      <c r="G4390" s="5"/>
    </row>
    <row r="4391" ht="15">
      <c r="G4391" s="5"/>
    </row>
    <row r="4392" ht="15">
      <c r="G4392" s="5"/>
    </row>
    <row r="4393" ht="15">
      <c r="G4393" s="5"/>
    </row>
    <row r="4394" ht="15">
      <c r="G4394" s="5"/>
    </row>
    <row r="4395" ht="15">
      <c r="G4395" s="5"/>
    </row>
    <row r="4396" ht="15">
      <c r="G4396" s="5"/>
    </row>
    <row r="4397" ht="15">
      <c r="G4397" s="5"/>
    </row>
    <row r="4398" ht="15">
      <c r="G4398" s="5"/>
    </row>
    <row r="4399" ht="15">
      <c r="G4399" s="5"/>
    </row>
    <row r="4400" ht="15">
      <c r="G4400" s="5"/>
    </row>
    <row r="4401" ht="15">
      <c r="G4401" s="5"/>
    </row>
    <row r="4402" ht="15">
      <c r="G4402" s="5"/>
    </row>
    <row r="4403" ht="15">
      <c r="G4403" s="5"/>
    </row>
    <row r="4404" ht="15">
      <c r="G4404" s="5"/>
    </row>
    <row r="4405" ht="15">
      <c r="G4405" s="5"/>
    </row>
    <row r="4406" ht="15">
      <c r="G4406" s="5"/>
    </row>
    <row r="4407" ht="15">
      <c r="G4407" s="5"/>
    </row>
    <row r="4408" ht="15">
      <c r="G4408" s="5"/>
    </row>
    <row r="4409" ht="15">
      <c r="G4409" s="5"/>
    </row>
    <row r="4410" ht="15">
      <c r="G4410" s="5"/>
    </row>
    <row r="4411" ht="15">
      <c r="G4411" s="5"/>
    </row>
    <row r="4412" ht="15">
      <c r="G4412" s="5"/>
    </row>
    <row r="4413" ht="15">
      <c r="G4413" s="5"/>
    </row>
    <row r="4414" ht="15">
      <c r="G4414" s="5"/>
    </row>
    <row r="4415" ht="15">
      <c r="G4415" s="5"/>
    </row>
    <row r="4416" ht="15">
      <c r="G4416" s="5"/>
    </row>
    <row r="4417" ht="15">
      <c r="G4417" s="5"/>
    </row>
    <row r="4418" ht="15">
      <c r="G4418" s="5"/>
    </row>
    <row r="4419" ht="15">
      <c r="G4419" s="5"/>
    </row>
    <row r="4420" ht="15">
      <c r="G4420" s="5"/>
    </row>
    <row r="4421" ht="15">
      <c r="G4421" s="5"/>
    </row>
    <row r="4422" ht="15">
      <c r="G4422" s="5"/>
    </row>
    <row r="4423" ht="15">
      <c r="G4423" s="5"/>
    </row>
    <row r="4424" ht="15">
      <c r="G4424" s="5"/>
    </row>
    <row r="4425" ht="15">
      <c r="G4425" s="5"/>
    </row>
    <row r="4426" ht="15">
      <c r="G4426" s="5"/>
    </row>
    <row r="4427" ht="15">
      <c r="G4427" s="5"/>
    </row>
    <row r="4428" ht="15">
      <c r="G4428" s="5"/>
    </row>
    <row r="4429" ht="15">
      <c r="G4429" s="5"/>
    </row>
    <row r="4430" ht="15">
      <c r="G4430" s="5"/>
    </row>
    <row r="4431" ht="15">
      <c r="G4431" s="5"/>
    </row>
    <row r="4432" ht="15">
      <c r="G4432" s="5"/>
    </row>
    <row r="4433" ht="15">
      <c r="G4433" s="5"/>
    </row>
    <row r="4434" ht="15">
      <c r="G4434" s="5"/>
    </row>
    <row r="4435" ht="15">
      <c r="G4435" s="5"/>
    </row>
    <row r="4436" ht="15">
      <c r="G4436" s="5"/>
    </row>
    <row r="4437" ht="15">
      <c r="G4437" s="5"/>
    </row>
    <row r="4438" ht="15">
      <c r="G4438" s="5"/>
    </row>
    <row r="4439" ht="15">
      <c r="G4439" s="5"/>
    </row>
    <row r="4440" ht="15">
      <c r="G4440" s="5"/>
    </row>
    <row r="4441" ht="15">
      <c r="G4441" s="5"/>
    </row>
    <row r="4442" ht="15">
      <c r="G4442" s="5"/>
    </row>
    <row r="4443" ht="15">
      <c r="G4443" s="5"/>
    </row>
    <row r="4444" ht="15">
      <c r="G4444" s="5"/>
    </row>
    <row r="4445" ht="15">
      <c r="G4445" s="5"/>
    </row>
    <row r="4446" ht="15">
      <c r="G4446" s="5"/>
    </row>
    <row r="4447" ht="15">
      <c r="G4447" s="5"/>
    </row>
    <row r="4448" ht="15">
      <c r="G4448" s="5"/>
    </row>
    <row r="4449" ht="15">
      <c r="G4449" s="5"/>
    </row>
    <row r="4450" ht="15">
      <c r="G4450" s="5"/>
    </row>
    <row r="4451" ht="15">
      <c r="G4451" s="5"/>
    </row>
    <row r="4452" ht="15">
      <c r="G4452" s="5"/>
    </row>
    <row r="4453" ht="15">
      <c r="G4453" s="5"/>
    </row>
    <row r="4454" ht="15">
      <c r="G4454" s="5"/>
    </row>
    <row r="4455" ht="15">
      <c r="G4455" s="5"/>
    </row>
    <row r="4456" ht="15">
      <c r="G4456" s="5"/>
    </row>
    <row r="4457" ht="15">
      <c r="G4457" s="5"/>
    </row>
    <row r="4458" ht="15">
      <c r="G4458" s="5"/>
    </row>
    <row r="4459" ht="15">
      <c r="G4459" s="5"/>
    </row>
    <row r="4460" ht="15">
      <c r="G4460" s="5"/>
    </row>
    <row r="4461" ht="15">
      <c r="G4461" s="5"/>
    </row>
    <row r="4462" ht="15">
      <c r="G4462" s="5"/>
    </row>
    <row r="4463" ht="15">
      <c r="G4463" s="5"/>
    </row>
    <row r="4464" ht="15">
      <c r="G4464" s="5"/>
    </row>
    <row r="4465" ht="15">
      <c r="G4465" s="5"/>
    </row>
    <row r="4466" ht="15">
      <c r="G4466" s="5"/>
    </row>
    <row r="4467" ht="15">
      <c r="G4467" s="5"/>
    </row>
    <row r="4468" ht="15">
      <c r="G4468" s="5"/>
    </row>
    <row r="4469" ht="15">
      <c r="G4469" s="5"/>
    </row>
    <row r="4470" ht="15">
      <c r="G4470" s="5"/>
    </row>
    <row r="4471" ht="15">
      <c r="G4471" s="5"/>
    </row>
    <row r="4472" ht="15">
      <c r="G4472" s="5"/>
    </row>
    <row r="4473" ht="15">
      <c r="G4473" s="5"/>
    </row>
    <row r="4474" ht="15">
      <c r="G4474" s="5"/>
    </row>
    <row r="4475" ht="15">
      <c r="G4475" s="5"/>
    </row>
    <row r="4476" ht="15">
      <c r="G4476" s="5"/>
    </row>
    <row r="4477" ht="15">
      <c r="G4477" s="5"/>
    </row>
    <row r="4478" ht="15">
      <c r="G4478" s="5"/>
    </row>
    <row r="4479" ht="15">
      <c r="G4479" s="5"/>
    </row>
    <row r="4480" ht="15">
      <c r="G4480" s="5"/>
    </row>
    <row r="4481" ht="15">
      <c r="G4481" s="5"/>
    </row>
    <row r="4482" ht="15">
      <c r="G4482" s="5"/>
    </row>
    <row r="4483" ht="15">
      <c r="G4483" s="5"/>
    </row>
    <row r="4484" ht="15">
      <c r="G4484" s="5"/>
    </row>
    <row r="4485" ht="15">
      <c r="G4485" s="5"/>
    </row>
    <row r="4486" ht="15">
      <c r="G4486" s="5"/>
    </row>
    <row r="4487" ht="15">
      <c r="G4487" s="5"/>
    </row>
    <row r="4488" ht="15">
      <c r="G4488" s="5"/>
    </row>
    <row r="4489" ht="15">
      <c r="G4489" s="5"/>
    </row>
    <row r="4490" ht="15">
      <c r="G4490" s="5"/>
    </row>
    <row r="4491" ht="15">
      <c r="G4491" s="5"/>
    </row>
    <row r="4492" ht="15">
      <c r="G4492" s="5"/>
    </row>
    <row r="4493" ht="15">
      <c r="G4493" s="5"/>
    </row>
    <row r="4494" ht="15">
      <c r="G4494" s="5"/>
    </row>
    <row r="4495" ht="15">
      <c r="G4495" s="5"/>
    </row>
    <row r="4496" ht="15">
      <c r="G4496" s="5"/>
    </row>
    <row r="4497" ht="15">
      <c r="G4497" s="5"/>
    </row>
    <row r="4498" ht="15">
      <c r="G4498" s="5"/>
    </row>
    <row r="4499" ht="15">
      <c r="G4499" s="5"/>
    </row>
    <row r="4500" ht="15">
      <c r="G4500" s="5"/>
    </row>
    <row r="4501" ht="15">
      <c r="G4501" s="5"/>
    </row>
    <row r="4502" ht="15">
      <c r="G4502" s="5"/>
    </row>
    <row r="4503" ht="15">
      <c r="G4503" s="5"/>
    </row>
    <row r="4504" ht="15">
      <c r="G4504" s="5"/>
    </row>
    <row r="4505" ht="15">
      <c r="G4505" s="5"/>
    </row>
    <row r="4506" ht="15">
      <c r="G4506" s="5"/>
    </row>
    <row r="4507" ht="15">
      <c r="G4507" s="5"/>
    </row>
    <row r="4508" ht="15">
      <c r="G4508" s="5"/>
    </row>
    <row r="4509" ht="15">
      <c r="G4509" s="5"/>
    </row>
    <row r="4510" ht="15">
      <c r="G4510" s="5"/>
    </row>
    <row r="4511" ht="15">
      <c r="G4511" s="5"/>
    </row>
    <row r="4512" ht="15">
      <c r="G4512" s="5"/>
    </row>
    <row r="4513" ht="15">
      <c r="G4513" s="5"/>
    </row>
    <row r="4514" ht="15">
      <c r="G4514" s="5"/>
    </row>
    <row r="4515" ht="15">
      <c r="G4515" s="5"/>
    </row>
    <row r="4516" ht="15">
      <c r="G4516" s="5"/>
    </row>
    <row r="4517" ht="15">
      <c r="G4517" s="5"/>
    </row>
    <row r="4518" ht="15">
      <c r="G4518" s="5"/>
    </row>
    <row r="4519" ht="15">
      <c r="G4519" s="5"/>
    </row>
    <row r="4520" ht="15">
      <c r="G4520" s="5"/>
    </row>
    <row r="4521" ht="15">
      <c r="G4521" s="5"/>
    </row>
    <row r="4522" ht="15">
      <c r="G4522" s="5"/>
    </row>
    <row r="4523" ht="15">
      <c r="G4523" s="5"/>
    </row>
    <row r="4524" ht="15">
      <c r="G4524" s="5"/>
    </row>
    <row r="4525" ht="15">
      <c r="G4525" s="5"/>
    </row>
    <row r="4526" ht="15">
      <c r="G4526" s="5"/>
    </row>
    <row r="4527" ht="15">
      <c r="G4527" s="5"/>
    </row>
    <row r="4528" ht="15">
      <c r="G4528" s="5"/>
    </row>
    <row r="4529" ht="15">
      <c r="G4529" s="5"/>
    </row>
    <row r="4530" ht="15">
      <c r="G4530" s="5"/>
    </row>
    <row r="4531" ht="15">
      <c r="G4531" s="5"/>
    </row>
    <row r="4532" ht="15">
      <c r="G4532" s="5"/>
    </row>
    <row r="4533" ht="15">
      <c r="G4533" s="5"/>
    </row>
    <row r="4534" ht="15">
      <c r="G4534" s="5"/>
    </row>
    <row r="4535" ht="15">
      <c r="G4535" s="5"/>
    </row>
    <row r="4536" ht="15">
      <c r="G4536" s="5"/>
    </row>
    <row r="4537" ht="15">
      <c r="G4537" s="5"/>
    </row>
    <row r="4538" ht="15">
      <c r="G4538" s="5"/>
    </row>
    <row r="4539" ht="15">
      <c r="G4539" s="5"/>
    </row>
    <row r="4540" ht="15">
      <c r="G4540" s="5"/>
    </row>
    <row r="4541" ht="15">
      <c r="G4541" s="5"/>
    </row>
    <row r="4542" ht="15">
      <c r="G4542" s="5"/>
    </row>
    <row r="4543" ht="15">
      <c r="G4543" s="5"/>
    </row>
    <row r="4544" ht="15">
      <c r="G4544" s="5"/>
    </row>
    <row r="4545" ht="15">
      <c r="G4545" s="5"/>
    </row>
    <row r="4546" ht="15">
      <c r="G4546" s="5"/>
    </row>
    <row r="4547" ht="15">
      <c r="G4547" s="5"/>
    </row>
    <row r="4548" ht="15">
      <c r="G4548" s="5"/>
    </row>
    <row r="4549" ht="15">
      <c r="G4549" s="5"/>
    </row>
    <row r="4550" ht="15">
      <c r="G4550" s="5"/>
    </row>
    <row r="4551" ht="15">
      <c r="G4551" s="5"/>
    </row>
    <row r="4552" ht="15">
      <c r="G4552" s="5"/>
    </row>
    <row r="4553" ht="15">
      <c r="G4553" s="5"/>
    </row>
    <row r="4554" ht="15">
      <c r="G4554" s="5"/>
    </row>
    <row r="4555" ht="15">
      <c r="G4555" s="5"/>
    </row>
    <row r="4556" ht="15">
      <c r="G4556" s="5"/>
    </row>
    <row r="4557" ht="15">
      <c r="G4557" s="5"/>
    </row>
    <row r="4558" ht="15">
      <c r="G4558" s="5"/>
    </row>
    <row r="4559" ht="15">
      <c r="G4559" s="5"/>
    </row>
    <row r="4560" ht="15">
      <c r="G4560" s="5"/>
    </row>
    <row r="4561" ht="15">
      <c r="G4561" s="5"/>
    </row>
    <row r="4562" ht="15">
      <c r="G4562" s="5"/>
    </row>
    <row r="4563" ht="15">
      <c r="G4563" s="5"/>
    </row>
    <row r="4564" ht="15">
      <c r="G4564" s="5"/>
    </row>
    <row r="4565" ht="15">
      <c r="G4565" s="5"/>
    </row>
    <row r="4566" ht="15">
      <c r="G4566" s="5"/>
    </row>
    <row r="4567" ht="15">
      <c r="G4567" s="5"/>
    </row>
    <row r="4568" ht="15">
      <c r="G4568" s="5"/>
    </row>
    <row r="4569" ht="15">
      <c r="G4569" s="5"/>
    </row>
    <row r="4570" ht="15">
      <c r="G4570" s="5"/>
    </row>
    <row r="4571" ht="15">
      <c r="G4571" s="5"/>
    </row>
    <row r="4572" ht="15">
      <c r="G4572" s="5"/>
    </row>
    <row r="4573" ht="15">
      <c r="G4573" s="5"/>
    </row>
    <row r="4574" ht="15">
      <c r="G4574" s="5"/>
    </row>
    <row r="4575" ht="15">
      <c r="G4575" s="5"/>
    </row>
    <row r="4576" ht="15">
      <c r="G4576" s="5"/>
    </row>
    <row r="4577" ht="15">
      <c r="G4577" s="5"/>
    </row>
    <row r="4578" ht="15">
      <c r="G4578" s="5"/>
    </row>
    <row r="4579" ht="15">
      <c r="G4579" s="5"/>
    </row>
    <row r="4580" ht="15">
      <c r="G4580" s="5"/>
    </row>
    <row r="4581" ht="15">
      <c r="G4581" s="5"/>
    </row>
    <row r="4582" ht="15">
      <c r="G4582" s="5"/>
    </row>
    <row r="4583" ht="15">
      <c r="G4583" s="5"/>
    </row>
    <row r="4584" ht="15">
      <c r="G4584" s="5"/>
    </row>
    <row r="4585" ht="15">
      <c r="G4585" s="5"/>
    </row>
    <row r="4586" ht="15">
      <c r="G4586" s="5"/>
    </row>
    <row r="4587" ht="15">
      <c r="G4587" s="5"/>
    </row>
    <row r="4588" ht="15">
      <c r="G4588" s="5"/>
    </row>
    <row r="4589" ht="15">
      <c r="G4589" s="5"/>
    </row>
    <row r="4590" ht="15">
      <c r="G4590" s="5"/>
    </row>
    <row r="4591" ht="15">
      <c r="G4591" s="5"/>
    </row>
    <row r="4592" ht="15">
      <c r="G4592" s="5"/>
    </row>
    <row r="4593" ht="15">
      <c r="G4593" s="5"/>
    </row>
    <row r="4594" ht="15">
      <c r="G4594" s="5"/>
    </row>
    <row r="4595" ht="15">
      <c r="G4595" s="5"/>
    </row>
    <row r="4596" ht="15">
      <c r="G4596" s="5"/>
    </row>
    <row r="4597" ht="15">
      <c r="G4597" s="5"/>
    </row>
    <row r="4598" ht="15">
      <c r="G4598" s="5"/>
    </row>
    <row r="4599" ht="15">
      <c r="G4599" s="5"/>
    </row>
    <row r="4600" ht="15">
      <c r="G4600" s="5"/>
    </row>
    <row r="4601" ht="15">
      <c r="G4601" s="5"/>
    </row>
    <row r="4602" ht="15">
      <c r="G4602" s="5"/>
    </row>
    <row r="4603" ht="15">
      <c r="G4603" s="5"/>
    </row>
    <row r="4604" ht="15">
      <c r="G4604" s="5"/>
    </row>
    <row r="4605" ht="15">
      <c r="G4605" s="5"/>
    </row>
    <row r="4606" ht="15">
      <c r="G4606" s="5"/>
    </row>
    <row r="4607" ht="15">
      <c r="G4607" s="5"/>
    </row>
    <row r="4608" ht="15">
      <c r="G4608" s="5"/>
    </row>
    <row r="4609" ht="15">
      <c r="G4609" s="5"/>
    </row>
    <row r="4610" ht="15">
      <c r="G4610" s="5"/>
    </row>
    <row r="4611" ht="15">
      <c r="G4611" s="5"/>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M4631"/>
  <sheetViews>
    <sheetView zoomScale="75" zoomScaleNormal="75" zoomScalePageLayoutView="0" workbookViewId="0" topLeftCell="A1">
      <selection activeCell="C24" sqref="C24"/>
    </sheetView>
  </sheetViews>
  <sheetFormatPr defaultColWidth="9.140625" defaultRowHeight="12.75"/>
  <cols>
    <col min="1" max="1" width="5.8515625" style="0" customWidth="1"/>
    <col min="2" max="2" width="6.28125" style="0" customWidth="1"/>
    <col min="3" max="3" width="39.8515625" style="0" customWidth="1"/>
    <col min="5" max="5" width="11.421875" style="0" customWidth="1"/>
    <col min="8" max="8" width="14.421875" style="0" customWidth="1"/>
    <col min="10" max="10" width="14.140625" style="0" customWidth="1"/>
    <col min="12" max="12" width="14.00390625" style="0" customWidth="1"/>
    <col min="13" max="13" width="14.140625" style="0" customWidth="1"/>
  </cols>
  <sheetData>
    <row r="1" spans="1:13" s="1" customFormat="1" ht="15.75">
      <c r="A1" s="3" t="s">
        <v>280</v>
      </c>
      <c r="B1" s="3" t="s">
        <v>30</v>
      </c>
      <c r="C1" s="3" t="s">
        <v>281</v>
      </c>
      <c r="D1" s="3" t="s">
        <v>282</v>
      </c>
      <c r="E1" s="3" t="s">
        <v>283</v>
      </c>
      <c r="F1" s="3" t="s">
        <v>284</v>
      </c>
      <c r="G1" s="3" t="s">
        <v>285</v>
      </c>
      <c r="H1" s="3" t="s">
        <v>286</v>
      </c>
      <c r="I1" s="3" t="s">
        <v>287</v>
      </c>
      <c r="J1" s="3" t="s">
        <v>288</v>
      </c>
      <c r="K1" s="3" t="s">
        <v>289</v>
      </c>
      <c r="L1" s="3" t="s">
        <v>290</v>
      </c>
      <c r="M1" s="3" t="s">
        <v>291</v>
      </c>
    </row>
    <row r="2" s="4" customFormat="1" ht="15"/>
    <row r="3" spans="1:13" s="2" customFormat="1" ht="90">
      <c r="A3" s="5"/>
      <c r="B3" s="5"/>
      <c r="C3" s="2" t="s">
        <v>45</v>
      </c>
      <c r="D3" s="5"/>
      <c r="E3" s="6">
        <f aca="true" t="shared" si="0" ref="E3:E53">B3*(D3*0.3)</f>
        <v>0</v>
      </c>
      <c r="G3" s="5"/>
      <c r="H3" s="6">
        <f aca="true" t="shared" si="1" ref="H3:H53">B3*(F3*G3)</f>
        <v>0</v>
      </c>
      <c r="I3" s="5"/>
      <c r="J3" s="6">
        <f aca="true" t="shared" si="2" ref="J3:J53">(H3*I3)</f>
        <v>0</v>
      </c>
      <c r="K3" s="5"/>
      <c r="L3" s="6" t="e">
        <f aca="true" t="shared" si="3" ref="L3:L53">(B3*K3+E3+H3+J3)/B3</f>
        <v>#DIV/0!</v>
      </c>
      <c r="M3" s="6" t="e">
        <f aca="true" t="shared" si="4" ref="M3:M53">L3*B3</f>
        <v>#DIV/0!</v>
      </c>
    </row>
    <row r="4" spans="1:13" s="2" customFormat="1" ht="15">
      <c r="A4" s="5"/>
      <c r="B4" s="5">
        <v>2</v>
      </c>
      <c r="C4" s="2" t="s">
        <v>463</v>
      </c>
      <c r="D4" s="5"/>
      <c r="E4" s="6">
        <f>B4*(D4*0.3)</f>
        <v>0</v>
      </c>
      <c r="F4" s="2">
        <v>1299</v>
      </c>
      <c r="G4" s="5">
        <v>0.4</v>
      </c>
      <c r="H4" s="6">
        <f>B4*(F4*G4)</f>
        <v>1039.2</v>
      </c>
      <c r="I4" s="5">
        <v>0.25</v>
      </c>
      <c r="J4" s="6">
        <f>(H4*I4)</f>
        <v>259.8</v>
      </c>
      <c r="K4" s="5"/>
      <c r="L4" s="6">
        <f>(B4*K4+E4+H4+J4)/B4</f>
        <v>649.5</v>
      </c>
      <c r="M4" s="6">
        <f>L4*B4</f>
        <v>1299</v>
      </c>
    </row>
    <row r="5" spans="1:13" s="2" customFormat="1" ht="15">
      <c r="A5" s="5"/>
      <c r="B5" s="5">
        <v>2</v>
      </c>
      <c r="C5" s="2" t="s">
        <v>464</v>
      </c>
      <c r="D5" s="5"/>
      <c r="E5" s="6">
        <f>B5*(D5*0.3)</f>
        <v>0</v>
      </c>
      <c r="F5" s="2">
        <v>1274</v>
      </c>
      <c r="G5" s="5">
        <v>0.4</v>
      </c>
      <c r="H5" s="6">
        <f>B5*(F5*G5)</f>
        <v>1019.2</v>
      </c>
      <c r="I5" s="5">
        <v>0.25</v>
      </c>
      <c r="J5" s="6">
        <f>(H5*I5)</f>
        <v>254.8</v>
      </c>
      <c r="K5" s="5"/>
      <c r="L5" s="6">
        <f>(B5*K5+E5+H5+J5)/B5</f>
        <v>637</v>
      </c>
      <c r="M5" s="6">
        <f>L5*B5</f>
        <v>1274</v>
      </c>
    </row>
    <row r="6" spans="1:13" s="2" customFormat="1" ht="15">
      <c r="A6" s="5"/>
      <c r="B6" s="5">
        <v>2</v>
      </c>
      <c r="C6" s="2" t="s">
        <v>460</v>
      </c>
      <c r="D6" s="5"/>
      <c r="E6" s="6">
        <f>B6*(D6*0.3)</f>
        <v>0</v>
      </c>
      <c r="F6" s="2">
        <v>105.47</v>
      </c>
      <c r="G6" s="5">
        <v>0.4</v>
      </c>
      <c r="H6" s="6">
        <f>B6*(F6*G6)</f>
        <v>84.376</v>
      </c>
      <c r="I6" s="5">
        <v>0.5</v>
      </c>
      <c r="J6" s="6">
        <f>(H6*I6)</f>
        <v>42.188</v>
      </c>
      <c r="K6" s="5"/>
      <c r="L6" s="6">
        <f>(B6*K6+E6+H6+J6)/B6</f>
        <v>63.282000000000004</v>
      </c>
      <c r="M6" s="6">
        <f>L6*B6</f>
        <v>126.56400000000001</v>
      </c>
    </row>
    <row r="7" spans="1:13" s="2" customFormat="1" ht="15">
      <c r="A7" s="5"/>
      <c r="B7" s="5">
        <v>2</v>
      </c>
      <c r="C7" s="2" t="s">
        <v>462</v>
      </c>
      <c r="D7" s="5"/>
      <c r="E7" s="6">
        <f>B7*(D7*0.3)</f>
        <v>0</v>
      </c>
      <c r="F7" s="2">
        <v>171.42</v>
      </c>
      <c r="G7" s="5">
        <v>0.4</v>
      </c>
      <c r="H7" s="6">
        <f>B7*(F7*G7)</f>
        <v>137.136</v>
      </c>
      <c r="I7" s="5">
        <v>0.5</v>
      </c>
      <c r="J7" s="6">
        <f>(H7*I7)</f>
        <v>68.568</v>
      </c>
      <c r="K7" s="5"/>
      <c r="L7" s="6">
        <f>(B7*K7+E7+H7+J7)/B7</f>
        <v>102.852</v>
      </c>
      <c r="M7" s="6">
        <f>L7*B7</f>
        <v>205.704</v>
      </c>
    </row>
    <row r="8" spans="1:13" s="2" customFormat="1" ht="75">
      <c r="A8" s="5"/>
      <c r="B8" s="5"/>
      <c r="C8" s="2" t="s">
        <v>46</v>
      </c>
      <c r="D8" s="5"/>
      <c r="E8" s="6">
        <f t="shared" si="0"/>
        <v>0</v>
      </c>
      <c r="G8" s="5"/>
      <c r="H8" s="6">
        <f t="shared" si="1"/>
        <v>0</v>
      </c>
      <c r="I8" s="5"/>
      <c r="J8" s="6">
        <f t="shared" si="2"/>
        <v>0</v>
      </c>
      <c r="K8" s="5"/>
      <c r="L8" s="6" t="e">
        <f t="shared" si="3"/>
        <v>#DIV/0!</v>
      </c>
      <c r="M8" s="6" t="e">
        <f t="shared" si="4"/>
        <v>#DIV/0!</v>
      </c>
    </row>
    <row r="9" spans="1:13" s="2" customFormat="1" ht="15">
      <c r="A9" s="5"/>
      <c r="B9" s="5">
        <v>2</v>
      </c>
      <c r="C9" s="2" t="s">
        <v>460</v>
      </c>
      <c r="D9" s="5"/>
      <c r="E9" s="6">
        <f t="shared" si="0"/>
        <v>0</v>
      </c>
      <c r="F9" s="2">
        <v>105.47</v>
      </c>
      <c r="G9" s="5">
        <v>0.4</v>
      </c>
      <c r="H9" s="6">
        <f t="shared" si="1"/>
        <v>84.376</v>
      </c>
      <c r="I9" s="5">
        <v>0.5</v>
      </c>
      <c r="J9" s="6">
        <f t="shared" si="2"/>
        <v>42.188</v>
      </c>
      <c r="K9" s="5"/>
      <c r="L9" s="6">
        <f t="shared" si="3"/>
        <v>63.282000000000004</v>
      </c>
      <c r="M9" s="6">
        <f t="shared" si="4"/>
        <v>126.56400000000001</v>
      </c>
    </row>
    <row r="10" spans="1:13" s="2" customFormat="1" ht="15">
      <c r="A10" s="5"/>
      <c r="B10" s="5">
        <v>2</v>
      </c>
      <c r="C10" s="2" t="s">
        <v>462</v>
      </c>
      <c r="D10" s="5"/>
      <c r="E10" s="6">
        <f t="shared" si="0"/>
        <v>0</v>
      </c>
      <c r="F10" s="2">
        <v>171.42</v>
      </c>
      <c r="G10" s="5">
        <v>0.4</v>
      </c>
      <c r="H10" s="6">
        <f t="shared" si="1"/>
        <v>137.136</v>
      </c>
      <c r="I10" s="5">
        <v>0.5</v>
      </c>
      <c r="J10" s="6">
        <f t="shared" si="2"/>
        <v>68.568</v>
      </c>
      <c r="K10" s="5"/>
      <c r="L10" s="6">
        <f t="shared" si="3"/>
        <v>102.852</v>
      </c>
      <c r="M10" s="6">
        <f t="shared" si="4"/>
        <v>205.704</v>
      </c>
    </row>
    <row r="11" spans="1:13" s="2" customFormat="1" ht="15">
      <c r="A11" s="5"/>
      <c r="B11" s="5">
        <v>2</v>
      </c>
      <c r="C11" s="2" t="s">
        <v>463</v>
      </c>
      <c r="D11" s="5"/>
      <c r="E11" s="6">
        <f>B11*(D11*0.3)</f>
        <v>0</v>
      </c>
      <c r="F11" s="2">
        <v>1299</v>
      </c>
      <c r="G11" s="5">
        <v>0.4</v>
      </c>
      <c r="H11" s="6">
        <f>B11*(F11*G11)</f>
        <v>1039.2</v>
      </c>
      <c r="I11" s="5">
        <v>0.25</v>
      </c>
      <c r="J11" s="6">
        <f>(H11*I11)</f>
        <v>259.8</v>
      </c>
      <c r="K11" s="5"/>
      <c r="L11" s="6">
        <f>(B11*K11+E11+H11+J11)/B11</f>
        <v>649.5</v>
      </c>
      <c r="M11" s="6">
        <f>L11*B11</f>
        <v>1299</v>
      </c>
    </row>
    <row r="12" spans="1:13" s="2" customFormat="1" ht="15">
      <c r="A12" s="5"/>
      <c r="B12" s="5">
        <v>2</v>
      </c>
      <c r="C12" s="2" t="s">
        <v>464</v>
      </c>
      <c r="D12" s="5"/>
      <c r="E12" s="6">
        <f>B12*(D12*0.3)</f>
        <v>0</v>
      </c>
      <c r="F12" s="2">
        <v>1274</v>
      </c>
      <c r="G12" s="5">
        <v>0.4</v>
      </c>
      <c r="H12" s="6">
        <f>B12*(F12*G12)</f>
        <v>1019.2</v>
      </c>
      <c r="I12" s="5">
        <v>0.25</v>
      </c>
      <c r="J12" s="6">
        <f>(H12*I12)</f>
        <v>254.8</v>
      </c>
      <c r="K12" s="5"/>
      <c r="L12" s="6">
        <f>(B12*K12+E12+H12+J12)/B12</f>
        <v>637</v>
      </c>
      <c r="M12" s="6">
        <f>L12*B12</f>
        <v>1274</v>
      </c>
    </row>
    <row r="13" spans="1:13" s="2" customFormat="1" ht="120">
      <c r="A13" s="5"/>
      <c r="B13" s="5"/>
      <c r="C13" s="2" t="s">
        <v>465</v>
      </c>
      <c r="D13" s="5"/>
      <c r="E13" s="6">
        <f>B13*(D13*0.3)</f>
        <v>0</v>
      </c>
      <c r="G13" s="5"/>
      <c r="H13" s="6">
        <f>B13*(F13*G13)</f>
        <v>0</v>
      </c>
      <c r="I13" s="5"/>
      <c r="J13" s="6">
        <f>(H13*I13)</f>
        <v>0</v>
      </c>
      <c r="K13" s="5"/>
      <c r="L13" s="6" t="e">
        <f>(B13*K13+E13+H13+J13)/B13</f>
        <v>#DIV/0!</v>
      </c>
      <c r="M13" s="6" t="e">
        <f>L13*B13</f>
        <v>#DIV/0!</v>
      </c>
    </row>
    <row r="14" spans="1:13" s="2" customFormat="1" ht="90">
      <c r="A14" s="5"/>
      <c r="B14" s="5"/>
      <c r="C14" s="2" t="s">
        <v>269</v>
      </c>
      <c r="D14" s="5"/>
      <c r="E14" s="6">
        <f>B14*(D14*0.3)</f>
        <v>0</v>
      </c>
      <c r="G14" s="5"/>
      <c r="H14" s="6">
        <f>B14*(F14*G14)</f>
        <v>0</v>
      </c>
      <c r="I14" s="5"/>
      <c r="J14" s="6">
        <f>(H14*I14)</f>
        <v>0</v>
      </c>
      <c r="K14" s="5"/>
      <c r="L14" s="6" t="e">
        <f>(B14*K14+E14+H14+J14)/B14</f>
        <v>#DIV/0!</v>
      </c>
      <c r="M14" s="6" t="e">
        <f>L14*B14</f>
        <v>#DIV/0!</v>
      </c>
    </row>
    <row r="15" spans="1:13" s="2" customFormat="1" ht="60">
      <c r="A15" s="5"/>
      <c r="B15" s="5"/>
      <c r="C15" s="2" t="s">
        <v>47</v>
      </c>
      <c r="D15" s="5"/>
      <c r="E15" s="6">
        <f t="shared" si="0"/>
        <v>0</v>
      </c>
      <c r="G15" s="5"/>
      <c r="H15" s="6">
        <f t="shared" si="1"/>
        <v>0</v>
      </c>
      <c r="I15" s="5"/>
      <c r="J15" s="6">
        <f t="shared" si="2"/>
        <v>0</v>
      </c>
      <c r="K15" s="5"/>
      <c r="L15" s="6" t="e">
        <f t="shared" si="3"/>
        <v>#DIV/0!</v>
      </c>
      <c r="M15" s="6" t="e">
        <f t="shared" si="4"/>
        <v>#DIV/0!</v>
      </c>
    </row>
    <row r="16" spans="1:13" s="2" customFormat="1" ht="15">
      <c r="A16" s="5"/>
      <c r="B16" s="5">
        <v>2</v>
      </c>
      <c r="C16" s="2" t="s">
        <v>461</v>
      </c>
      <c r="D16" s="5"/>
      <c r="E16" s="6">
        <f t="shared" si="0"/>
        <v>0</v>
      </c>
      <c r="F16" s="2">
        <v>40.35</v>
      </c>
      <c r="G16" s="5">
        <v>0.4</v>
      </c>
      <c r="H16" s="6">
        <f t="shared" si="1"/>
        <v>32.28</v>
      </c>
      <c r="I16" s="5">
        <v>0.5</v>
      </c>
      <c r="J16" s="6">
        <f t="shared" si="2"/>
        <v>16.14</v>
      </c>
      <c r="K16" s="5"/>
      <c r="L16" s="6">
        <f t="shared" si="3"/>
        <v>24.21</v>
      </c>
      <c r="M16" s="6">
        <f t="shared" si="4"/>
        <v>48.42</v>
      </c>
    </row>
    <row r="17" spans="1:13" s="2" customFormat="1" ht="60">
      <c r="A17" s="5"/>
      <c r="B17" s="5"/>
      <c r="C17" s="2" t="s">
        <v>48</v>
      </c>
      <c r="D17" s="5"/>
      <c r="E17" s="6">
        <f t="shared" si="0"/>
        <v>0</v>
      </c>
      <c r="G17" s="5"/>
      <c r="H17" s="6">
        <f t="shared" si="1"/>
        <v>0</v>
      </c>
      <c r="I17" s="5"/>
      <c r="J17" s="6">
        <f t="shared" si="2"/>
        <v>0</v>
      </c>
      <c r="K17" s="5"/>
      <c r="L17" s="6" t="e">
        <f t="shared" si="3"/>
        <v>#DIV/0!</v>
      </c>
      <c r="M17" s="6" t="e">
        <f t="shared" si="4"/>
        <v>#DIV/0!</v>
      </c>
    </row>
    <row r="18" spans="1:13" s="2" customFormat="1" ht="75">
      <c r="A18" s="5"/>
      <c r="B18" s="5"/>
      <c r="C18" s="2" t="s">
        <v>49</v>
      </c>
      <c r="D18" s="5"/>
      <c r="E18" s="6">
        <f t="shared" si="0"/>
        <v>0</v>
      </c>
      <c r="G18" s="5"/>
      <c r="H18" s="6">
        <f t="shared" si="1"/>
        <v>0</v>
      </c>
      <c r="I18" s="5"/>
      <c r="J18" s="6">
        <f t="shared" si="2"/>
        <v>0</v>
      </c>
      <c r="K18" s="5"/>
      <c r="L18" s="6" t="e">
        <f t="shared" si="3"/>
        <v>#DIV/0!</v>
      </c>
      <c r="M18" s="6" t="e">
        <f t="shared" si="4"/>
        <v>#DIV/0!</v>
      </c>
    </row>
    <row r="19" spans="1:13" s="2" customFormat="1" ht="15">
      <c r="A19" s="5"/>
      <c r="B19" s="5">
        <v>2</v>
      </c>
      <c r="C19" s="2" t="s">
        <v>460</v>
      </c>
      <c r="D19" s="5"/>
      <c r="E19" s="6">
        <f t="shared" si="0"/>
        <v>0</v>
      </c>
      <c r="F19" s="2">
        <v>105.47</v>
      </c>
      <c r="G19" s="5">
        <v>0.4</v>
      </c>
      <c r="H19" s="6">
        <f t="shared" si="1"/>
        <v>84.376</v>
      </c>
      <c r="I19" s="5">
        <v>0.5</v>
      </c>
      <c r="J19" s="6">
        <f t="shared" si="2"/>
        <v>42.188</v>
      </c>
      <c r="K19" s="5"/>
      <c r="L19" s="6">
        <f t="shared" si="3"/>
        <v>63.282000000000004</v>
      </c>
      <c r="M19" s="6">
        <f t="shared" si="4"/>
        <v>126.56400000000001</v>
      </c>
    </row>
    <row r="20" spans="1:13" s="2" customFormat="1" ht="15">
      <c r="A20" s="5"/>
      <c r="B20" s="5">
        <v>2</v>
      </c>
      <c r="C20" s="2" t="s">
        <v>462</v>
      </c>
      <c r="D20" s="5"/>
      <c r="E20" s="6">
        <f>B20*(D20*0.3)</f>
        <v>0</v>
      </c>
      <c r="F20" s="2">
        <v>171.42</v>
      </c>
      <c r="G20" s="5">
        <v>0.4</v>
      </c>
      <c r="H20" s="6">
        <f>B20*(F20*G20)</f>
        <v>137.136</v>
      </c>
      <c r="I20" s="5">
        <v>0.5</v>
      </c>
      <c r="J20" s="6">
        <f>(H20*I20)</f>
        <v>68.568</v>
      </c>
      <c r="K20" s="5"/>
      <c r="L20" s="6">
        <f>(B20*K20+E20+H20+J20)/B20</f>
        <v>102.852</v>
      </c>
      <c r="M20" s="6">
        <f>L20*B20</f>
        <v>205.704</v>
      </c>
    </row>
    <row r="21" spans="1:13" s="2" customFormat="1" ht="15">
      <c r="A21" s="5"/>
      <c r="B21" s="5">
        <v>2</v>
      </c>
      <c r="C21" s="2" t="s">
        <v>461</v>
      </c>
      <c r="D21" s="5"/>
      <c r="E21" s="6">
        <f>B21*(D21*0.3)</f>
        <v>0</v>
      </c>
      <c r="F21" s="2">
        <v>40.35</v>
      </c>
      <c r="G21" s="5">
        <v>0.4</v>
      </c>
      <c r="H21" s="6">
        <f>B21*(F21*G21)</f>
        <v>32.28</v>
      </c>
      <c r="I21" s="5">
        <v>0.5</v>
      </c>
      <c r="J21" s="6">
        <f>(H21*I21)</f>
        <v>16.14</v>
      </c>
      <c r="K21" s="5"/>
      <c r="L21" s="6">
        <f>(B21*K21+E21+H21+J21)/B21</f>
        <v>24.21</v>
      </c>
      <c r="M21" s="6">
        <f>L21*B21</f>
        <v>48.42</v>
      </c>
    </row>
    <row r="22" spans="1:13" s="2" customFormat="1" ht="15">
      <c r="A22" s="5"/>
      <c r="B22" s="5">
        <v>2</v>
      </c>
      <c r="C22" s="2" t="s">
        <v>463</v>
      </c>
      <c r="D22" s="5"/>
      <c r="E22" s="6">
        <f t="shared" si="0"/>
        <v>0</v>
      </c>
      <c r="F22" s="2">
        <v>1299</v>
      </c>
      <c r="G22" s="5">
        <v>0.4</v>
      </c>
      <c r="H22" s="6">
        <f t="shared" si="1"/>
        <v>1039.2</v>
      </c>
      <c r="I22" s="5">
        <v>0.25</v>
      </c>
      <c r="J22" s="6">
        <f t="shared" si="2"/>
        <v>259.8</v>
      </c>
      <c r="K22" s="5"/>
      <c r="L22" s="6">
        <f t="shared" si="3"/>
        <v>649.5</v>
      </c>
      <c r="M22" s="6">
        <f t="shared" si="4"/>
        <v>1299</v>
      </c>
    </row>
    <row r="23" spans="1:13" s="2" customFormat="1" ht="15">
      <c r="A23" s="5"/>
      <c r="B23" s="5">
        <v>2</v>
      </c>
      <c r="C23" s="2" t="s">
        <v>464</v>
      </c>
      <c r="D23" s="5"/>
      <c r="E23" s="6">
        <f t="shared" si="0"/>
        <v>0</v>
      </c>
      <c r="F23" s="2">
        <v>1274</v>
      </c>
      <c r="G23" s="5">
        <v>0.4</v>
      </c>
      <c r="H23" s="6">
        <f t="shared" si="1"/>
        <v>1019.2</v>
      </c>
      <c r="I23" s="5">
        <v>0.25</v>
      </c>
      <c r="J23" s="6">
        <f t="shared" si="2"/>
        <v>254.8</v>
      </c>
      <c r="K23" s="5"/>
      <c r="L23" s="6">
        <f t="shared" si="3"/>
        <v>637</v>
      </c>
      <c r="M23" s="6">
        <f t="shared" si="4"/>
        <v>1274</v>
      </c>
    </row>
    <row r="24" spans="1:13" s="2" customFormat="1" ht="15">
      <c r="A24" s="5"/>
      <c r="B24" s="5">
        <v>1</v>
      </c>
      <c r="C24" s="2" t="s">
        <v>540</v>
      </c>
      <c r="D24" s="5"/>
      <c r="E24" s="6">
        <f t="shared" si="0"/>
        <v>0</v>
      </c>
      <c r="F24" s="2">
        <v>38</v>
      </c>
      <c r="G24" s="5">
        <v>0.4</v>
      </c>
      <c r="H24" s="6">
        <f t="shared" si="1"/>
        <v>15.200000000000001</v>
      </c>
      <c r="I24" s="5">
        <v>0.25</v>
      </c>
      <c r="J24" s="6">
        <f t="shared" si="2"/>
        <v>3.8000000000000003</v>
      </c>
      <c r="K24" s="5"/>
      <c r="L24" s="6">
        <f t="shared" si="3"/>
        <v>19</v>
      </c>
      <c r="M24" s="6">
        <f t="shared" si="4"/>
        <v>19</v>
      </c>
    </row>
    <row r="25" spans="1:13" s="2" customFormat="1" ht="15">
      <c r="A25" s="5"/>
      <c r="B25" s="5">
        <v>1</v>
      </c>
      <c r="C25" s="2" t="s">
        <v>541</v>
      </c>
      <c r="D25" s="5"/>
      <c r="E25" s="6">
        <f t="shared" si="0"/>
        <v>0</v>
      </c>
      <c r="F25" s="2">
        <v>101</v>
      </c>
      <c r="G25" s="5">
        <v>0.4</v>
      </c>
      <c r="H25" s="6">
        <f t="shared" si="1"/>
        <v>40.400000000000006</v>
      </c>
      <c r="I25" s="5">
        <v>0.25</v>
      </c>
      <c r="J25" s="6">
        <f t="shared" si="2"/>
        <v>10.100000000000001</v>
      </c>
      <c r="K25" s="5"/>
      <c r="L25" s="6">
        <f t="shared" si="3"/>
        <v>50.50000000000001</v>
      </c>
      <c r="M25" s="6">
        <f t="shared" si="4"/>
        <v>50.50000000000001</v>
      </c>
    </row>
    <row r="26" spans="1:13" s="2" customFormat="1" ht="15">
      <c r="A26" s="5"/>
      <c r="B26" s="5"/>
      <c r="D26" s="5"/>
      <c r="E26" s="6">
        <f t="shared" si="0"/>
        <v>0</v>
      </c>
      <c r="G26" s="5"/>
      <c r="H26" s="6">
        <f t="shared" si="1"/>
        <v>0</v>
      </c>
      <c r="I26" s="5"/>
      <c r="J26" s="6">
        <f t="shared" si="2"/>
        <v>0</v>
      </c>
      <c r="K26" s="5"/>
      <c r="L26" s="6" t="e">
        <f t="shared" si="3"/>
        <v>#DIV/0!</v>
      </c>
      <c r="M26" s="6" t="e">
        <f t="shared" si="4"/>
        <v>#DIV/0!</v>
      </c>
    </row>
    <row r="27" spans="1:13" s="2" customFormat="1" ht="15">
      <c r="A27" s="5"/>
      <c r="B27" s="5"/>
      <c r="D27" s="5"/>
      <c r="E27" s="6">
        <f t="shared" si="0"/>
        <v>0</v>
      </c>
      <c r="G27" s="5"/>
      <c r="H27" s="6">
        <f t="shared" si="1"/>
        <v>0</v>
      </c>
      <c r="I27" s="5"/>
      <c r="J27" s="6">
        <f t="shared" si="2"/>
        <v>0</v>
      </c>
      <c r="K27" s="5"/>
      <c r="L27" s="6" t="e">
        <f t="shared" si="3"/>
        <v>#DIV/0!</v>
      </c>
      <c r="M27" s="6" t="e">
        <f t="shared" si="4"/>
        <v>#DIV/0!</v>
      </c>
    </row>
    <row r="28" spans="1:13" s="2" customFormat="1" ht="15">
      <c r="A28" s="5"/>
      <c r="B28" s="5"/>
      <c r="D28" s="5"/>
      <c r="E28" s="6">
        <f t="shared" si="0"/>
        <v>0</v>
      </c>
      <c r="G28" s="5"/>
      <c r="H28" s="6">
        <f t="shared" si="1"/>
        <v>0</v>
      </c>
      <c r="I28" s="5"/>
      <c r="J28" s="6">
        <f t="shared" si="2"/>
        <v>0</v>
      </c>
      <c r="K28" s="5"/>
      <c r="L28" s="6" t="e">
        <f t="shared" si="3"/>
        <v>#DIV/0!</v>
      </c>
      <c r="M28" s="6" t="e">
        <f t="shared" si="4"/>
        <v>#DIV/0!</v>
      </c>
    </row>
    <row r="29" spans="1:13" s="2" customFormat="1" ht="15">
      <c r="A29" s="5"/>
      <c r="B29" s="5"/>
      <c r="D29" s="5"/>
      <c r="E29" s="6">
        <f t="shared" si="0"/>
        <v>0</v>
      </c>
      <c r="G29" s="5"/>
      <c r="H29" s="6">
        <f t="shared" si="1"/>
        <v>0</v>
      </c>
      <c r="I29" s="5"/>
      <c r="J29" s="6">
        <f t="shared" si="2"/>
        <v>0</v>
      </c>
      <c r="K29" s="5"/>
      <c r="L29" s="6" t="e">
        <f t="shared" si="3"/>
        <v>#DIV/0!</v>
      </c>
      <c r="M29" s="6" t="e">
        <f t="shared" si="4"/>
        <v>#DIV/0!</v>
      </c>
    </row>
    <row r="30" spans="1:13" s="2" customFormat="1" ht="15">
      <c r="A30" s="5"/>
      <c r="B30" s="5"/>
      <c r="D30" s="5"/>
      <c r="E30" s="6">
        <f t="shared" si="0"/>
        <v>0</v>
      </c>
      <c r="G30" s="5"/>
      <c r="H30" s="6">
        <f t="shared" si="1"/>
        <v>0</v>
      </c>
      <c r="I30" s="5"/>
      <c r="J30" s="6">
        <f t="shared" si="2"/>
        <v>0</v>
      </c>
      <c r="K30" s="5"/>
      <c r="L30" s="6" t="e">
        <f t="shared" si="3"/>
        <v>#DIV/0!</v>
      </c>
      <c r="M30" s="6" t="e">
        <f t="shared" si="4"/>
        <v>#DIV/0!</v>
      </c>
    </row>
    <row r="31" spans="1:13" s="2" customFormat="1" ht="15">
      <c r="A31" s="5"/>
      <c r="B31" s="5"/>
      <c r="D31" s="5"/>
      <c r="E31" s="6">
        <f t="shared" si="0"/>
        <v>0</v>
      </c>
      <c r="G31" s="5"/>
      <c r="H31" s="6">
        <f t="shared" si="1"/>
        <v>0</v>
      </c>
      <c r="I31" s="5"/>
      <c r="J31" s="6">
        <f t="shared" si="2"/>
        <v>0</v>
      </c>
      <c r="K31" s="5"/>
      <c r="L31" s="6" t="e">
        <f t="shared" si="3"/>
        <v>#DIV/0!</v>
      </c>
      <c r="M31" s="6" t="e">
        <f t="shared" si="4"/>
        <v>#DIV/0!</v>
      </c>
    </row>
    <row r="32" spans="1:13" s="2" customFormat="1" ht="15">
      <c r="A32" s="5"/>
      <c r="B32" s="5"/>
      <c r="D32" s="5"/>
      <c r="E32" s="6">
        <f t="shared" si="0"/>
        <v>0</v>
      </c>
      <c r="G32" s="5"/>
      <c r="H32" s="6">
        <f t="shared" si="1"/>
        <v>0</v>
      </c>
      <c r="I32" s="5"/>
      <c r="J32" s="6">
        <f t="shared" si="2"/>
        <v>0</v>
      </c>
      <c r="K32" s="5"/>
      <c r="L32" s="6" t="e">
        <f t="shared" si="3"/>
        <v>#DIV/0!</v>
      </c>
      <c r="M32" s="6" t="e">
        <f t="shared" si="4"/>
        <v>#DIV/0!</v>
      </c>
    </row>
    <row r="33" spans="1:13" s="2" customFormat="1" ht="15">
      <c r="A33" s="5"/>
      <c r="B33" s="5"/>
      <c r="D33" s="5"/>
      <c r="E33" s="6">
        <f t="shared" si="0"/>
        <v>0</v>
      </c>
      <c r="G33" s="5"/>
      <c r="H33" s="6">
        <f t="shared" si="1"/>
        <v>0</v>
      </c>
      <c r="I33" s="5"/>
      <c r="J33" s="6">
        <f t="shared" si="2"/>
        <v>0</v>
      </c>
      <c r="K33" s="5"/>
      <c r="L33" s="6" t="e">
        <f t="shared" si="3"/>
        <v>#DIV/0!</v>
      </c>
      <c r="M33" s="6" t="e">
        <f t="shared" si="4"/>
        <v>#DIV/0!</v>
      </c>
    </row>
    <row r="34" spans="1:13" s="2" customFormat="1" ht="15">
      <c r="A34" s="5"/>
      <c r="B34" s="5"/>
      <c r="D34" s="5"/>
      <c r="E34" s="6">
        <f t="shared" si="0"/>
        <v>0</v>
      </c>
      <c r="G34" s="5"/>
      <c r="H34" s="6">
        <f t="shared" si="1"/>
        <v>0</v>
      </c>
      <c r="I34" s="5"/>
      <c r="J34" s="6">
        <f t="shared" si="2"/>
        <v>0</v>
      </c>
      <c r="K34" s="5"/>
      <c r="L34" s="6" t="e">
        <f t="shared" si="3"/>
        <v>#DIV/0!</v>
      </c>
      <c r="M34" s="6" t="e">
        <f t="shared" si="4"/>
        <v>#DIV/0!</v>
      </c>
    </row>
    <row r="35" spans="1:13" s="2" customFormat="1" ht="15">
      <c r="A35" s="5"/>
      <c r="B35" s="5"/>
      <c r="D35" s="5"/>
      <c r="E35" s="6">
        <f t="shared" si="0"/>
        <v>0</v>
      </c>
      <c r="G35" s="5"/>
      <c r="H35" s="6">
        <f t="shared" si="1"/>
        <v>0</v>
      </c>
      <c r="I35" s="5"/>
      <c r="J35" s="6">
        <f t="shared" si="2"/>
        <v>0</v>
      </c>
      <c r="K35" s="5"/>
      <c r="L35" s="6" t="e">
        <f t="shared" si="3"/>
        <v>#DIV/0!</v>
      </c>
      <c r="M35" s="6" t="e">
        <f t="shared" si="4"/>
        <v>#DIV/0!</v>
      </c>
    </row>
    <row r="36" spans="1:13" s="2" customFormat="1" ht="15">
      <c r="A36" s="5"/>
      <c r="B36" s="5"/>
      <c r="D36" s="5"/>
      <c r="E36" s="6">
        <f t="shared" si="0"/>
        <v>0</v>
      </c>
      <c r="G36" s="5"/>
      <c r="H36" s="6">
        <f t="shared" si="1"/>
        <v>0</v>
      </c>
      <c r="I36" s="5"/>
      <c r="J36" s="6">
        <f t="shared" si="2"/>
        <v>0</v>
      </c>
      <c r="K36" s="5"/>
      <c r="L36" s="6" t="e">
        <f t="shared" si="3"/>
        <v>#DIV/0!</v>
      </c>
      <c r="M36" s="6" t="e">
        <f t="shared" si="4"/>
        <v>#DIV/0!</v>
      </c>
    </row>
    <row r="37" spans="1:13" s="2" customFormat="1" ht="15">
      <c r="A37" s="5"/>
      <c r="B37" s="5"/>
      <c r="D37" s="5"/>
      <c r="E37" s="6">
        <f t="shared" si="0"/>
        <v>0</v>
      </c>
      <c r="G37" s="5"/>
      <c r="H37" s="6">
        <f t="shared" si="1"/>
        <v>0</v>
      </c>
      <c r="I37" s="5"/>
      <c r="J37" s="6">
        <f t="shared" si="2"/>
        <v>0</v>
      </c>
      <c r="K37" s="5"/>
      <c r="L37" s="6" t="e">
        <f t="shared" si="3"/>
        <v>#DIV/0!</v>
      </c>
      <c r="M37" s="6" t="e">
        <f t="shared" si="4"/>
        <v>#DIV/0!</v>
      </c>
    </row>
    <row r="38" spans="1:13" s="2" customFormat="1" ht="15">
      <c r="A38" s="5"/>
      <c r="B38" s="5"/>
      <c r="D38" s="5"/>
      <c r="E38" s="6">
        <f t="shared" si="0"/>
        <v>0</v>
      </c>
      <c r="G38" s="5"/>
      <c r="H38" s="6">
        <f t="shared" si="1"/>
        <v>0</v>
      </c>
      <c r="I38" s="5"/>
      <c r="J38" s="6">
        <f t="shared" si="2"/>
        <v>0</v>
      </c>
      <c r="K38" s="5"/>
      <c r="L38" s="6" t="e">
        <f t="shared" si="3"/>
        <v>#DIV/0!</v>
      </c>
      <c r="M38" s="6" t="e">
        <f t="shared" si="4"/>
        <v>#DIV/0!</v>
      </c>
    </row>
    <row r="39" spans="1:13" s="2" customFormat="1" ht="15">
      <c r="A39" s="5"/>
      <c r="B39" s="5"/>
      <c r="D39" s="5"/>
      <c r="E39" s="6">
        <f t="shared" si="0"/>
        <v>0</v>
      </c>
      <c r="G39" s="5"/>
      <c r="H39" s="6">
        <f t="shared" si="1"/>
        <v>0</v>
      </c>
      <c r="I39" s="5"/>
      <c r="J39" s="6">
        <f t="shared" si="2"/>
        <v>0</v>
      </c>
      <c r="K39" s="5"/>
      <c r="L39" s="6" t="e">
        <f t="shared" si="3"/>
        <v>#DIV/0!</v>
      </c>
      <c r="M39" s="6" t="e">
        <f t="shared" si="4"/>
        <v>#DIV/0!</v>
      </c>
    </row>
    <row r="40" spans="1:13" s="2" customFormat="1" ht="15">
      <c r="A40" s="5"/>
      <c r="B40" s="5"/>
      <c r="D40" s="5"/>
      <c r="E40" s="6">
        <f t="shared" si="0"/>
        <v>0</v>
      </c>
      <c r="G40" s="5"/>
      <c r="H40" s="6">
        <f t="shared" si="1"/>
        <v>0</v>
      </c>
      <c r="I40" s="5"/>
      <c r="J40" s="6">
        <f t="shared" si="2"/>
        <v>0</v>
      </c>
      <c r="K40" s="5"/>
      <c r="L40" s="6" t="e">
        <f t="shared" si="3"/>
        <v>#DIV/0!</v>
      </c>
      <c r="M40" s="6" t="e">
        <f t="shared" si="4"/>
        <v>#DIV/0!</v>
      </c>
    </row>
    <row r="41" spans="1:13" s="2" customFormat="1" ht="15">
      <c r="A41" s="5"/>
      <c r="B41" s="5"/>
      <c r="D41" s="5"/>
      <c r="E41" s="6">
        <f t="shared" si="0"/>
        <v>0</v>
      </c>
      <c r="G41" s="5"/>
      <c r="H41" s="6">
        <f t="shared" si="1"/>
        <v>0</v>
      </c>
      <c r="I41" s="5"/>
      <c r="J41" s="6">
        <f t="shared" si="2"/>
        <v>0</v>
      </c>
      <c r="K41" s="5"/>
      <c r="L41" s="6" t="e">
        <f t="shared" si="3"/>
        <v>#DIV/0!</v>
      </c>
      <c r="M41" s="6" t="e">
        <f t="shared" si="4"/>
        <v>#DIV/0!</v>
      </c>
    </row>
    <row r="42" spans="1:13" s="2" customFormat="1" ht="15">
      <c r="A42" s="5"/>
      <c r="B42" s="5"/>
      <c r="D42" s="5"/>
      <c r="E42" s="6">
        <f t="shared" si="0"/>
        <v>0</v>
      </c>
      <c r="G42" s="5"/>
      <c r="H42" s="6">
        <f t="shared" si="1"/>
        <v>0</v>
      </c>
      <c r="I42" s="5"/>
      <c r="J42" s="6">
        <f t="shared" si="2"/>
        <v>0</v>
      </c>
      <c r="K42" s="5"/>
      <c r="L42" s="6" t="e">
        <f t="shared" si="3"/>
        <v>#DIV/0!</v>
      </c>
      <c r="M42" s="6" t="e">
        <f t="shared" si="4"/>
        <v>#DIV/0!</v>
      </c>
    </row>
    <row r="43" spans="1:13" s="2" customFormat="1" ht="15">
      <c r="A43" s="5"/>
      <c r="B43" s="5"/>
      <c r="D43" s="5"/>
      <c r="E43" s="6">
        <f t="shared" si="0"/>
        <v>0</v>
      </c>
      <c r="G43" s="5"/>
      <c r="H43" s="6">
        <f t="shared" si="1"/>
        <v>0</v>
      </c>
      <c r="I43" s="5"/>
      <c r="J43" s="6">
        <f t="shared" si="2"/>
        <v>0</v>
      </c>
      <c r="K43" s="5"/>
      <c r="L43" s="6" t="e">
        <f t="shared" si="3"/>
        <v>#DIV/0!</v>
      </c>
      <c r="M43" s="6" t="e">
        <f t="shared" si="4"/>
        <v>#DIV/0!</v>
      </c>
    </row>
    <row r="44" spans="1:13" s="2" customFormat="1" ht="15">
      <c r="A44" s="5"/>
      <c r="B44" s="5"/>
      <c r="D44" s="5"/>
      <c r="E44" s="6">
        <f t="shared" si="0"/>
        <v>0</v>
      </c>
      <c r="G44" s="5"/>
      <c r="H44" s="6">
        <f t="shared" si="1"/>
        <v>0</v>
      </c>
      <c r="I44" s="5"/>
      <c r="J44" s="6">
        <f t="shared" si="2"/>
        <v>0</v>
      </c>
      <c r="K44" s="5"/>
      <c r="L44" s="6" t="e">
        <f t="shared" si="3"/>
        <v>#DIV/0!</v>
      </c>
      <c r="M44" s="6" t="e">
        <f t="shared" si="4"/>
        <v>#DIV/0!</v>
      </c>
    </row>
    <row r="45" spans="1:13" s="2" customFormat="1" ht="15">
      <c r="A45" s="5"/>
      <c r="B45" s="5"/>
      <c r="D45" s="5"/>
      <c r="E45" s="6">
        <f t="shared" si="0"/>
        <v>0</v>
      </c>
      <c r="G45" s="5"/>
      <c r="H45" s="6">
        <f t="shared" si="1"/>
        <v>0</v>
      </c>
      <c r="I45" s="5"/>
      <c r="J45" s="6">
        <f t="shared" si="2"/>
        <v>0</v>
      </c>
      <c r="K45" s="5"/>
      <c r="L45" s="6" t="e">
        <f t="shared" si="3"/>
        <v>#DIV/0!</v>
      </c>
      <c r="M45" s="6" t="e">
        <f t="shared" si="4"/>
        <v>#DIV/0!</v>
      </c>
    </row>
    <row r="46" spans="1:13" s="2" customFormat="1" ht="15">
      <c r="A46" s="5"/>
      <c r="B46" s="5"/>
      <c r="D46" s="5"/>
      <c r="E46" s="6">
        <f t="shared" si="0"/>
        <v>0</v>
      </c>
      <c r="G46" s="5"/>
      <c r="H46" s="6">
        <f t="shared" si="1"/>
        <v>0</v>
      </c>
      <c r="I46" s="5"/>
      <c r="J46" s="6">
        <f t="shared" si="2"/>
        <v>0</v>
      </c>
      <c r="K46" s="5"/>
      <c r="L46" s="6" t="e">
        <f t="shared" si="3"/>
        <v>#DIV/0!</v>
      </c>
      <c r="M46" s="6" t="e">
        <f t="shared" si="4"/>
        <v>#DIV/0!</v>
      </c>
    </row>
    <row r="47" spans="1:13" s="2" customFormat="1" ht="15">
      <c r="A47" s="5"/>
      <c r="B47" s="5"/>
      <c r="D47" s="5"/>
      <c r="E47" s="6">
        <f t="shared" si="0"/>
        <v>0</v>
      </c>
      <c r="G47" s="5"/>
      <c r="H47" s="6">
        <f t="shared" si="1"/>
        <v>0</v>
      </c>
      <c r="I47" s="5"/>
      <c r="J47" s="6">
        <f t="shared" si="2"/>
        <v>0</v>
      </c>
      <c r="K47" s="5"/>
      <c r="L47" s="6" t="e">
        <f t="shared" si="3"/>
        <v>#DIV/0!</v>
      </c>
      <c r="M47" s="6" t="e">
        <f t="shared" si="4"/>
        <v>#DIV/0!</v>
      </c>
    </row>
    <row r="48" spans="1:13" s="2" customFormat="1" ht="15">
      <c r="A48" s="5"/>
      <c r="B48" s="5"/>
      <c r="D48" s="5"/>
      <c r="E48" s="6">
        <f t="shared" si="0"/>
        <v>0</v>
      </c>
      <c r="G48" s="5"/>
      <c r="H48" s="6">
        <f t="shared" si="1"/>
        <v>0</v>
      </c>
      <c r="I48" s="5"/>
      <c r="J48" s="6">
        <f t="shared" si="2"/>
        <v>0</v>
      </c>
      <c r="K48" s="5"/>
      <c r="L48" s="6" t="e">
        <f t="shared" si="3"/>
        <v>#DIV/0!</v>
      </c>
      <c r="M48" s="6" t="e">
        <f t="shared" si="4"/>
        <v>#DIV/0!</v>
      </c>
    </row>
    <row r="49" spans="1:13" s="2" customFormat="1" ht="15">
      <c r="A49" s="5"/>
      <c r="B49" s="5"/>
      <c r="D49" s="5"/>
      <c r="E49" s="6">
        <f t="shared" si="0"/>
        <v>0</v>
      </c>
      <c r="G49" s="5"/>
      <c r="H49" s="6">
        <f t="shared" si="1"/>
        <v>0</v>
      </c>
      <c r="I49" s="5"/>
      <c r="J49" s="6">
        <f t="shared" si="2"/>
        <v>0</v>
      </c>
      <c r="K49" s="5"/>
      <c r="L49" s="6" t="e">
        <f t="shared" si="3"/>
        <v>#DIV/0!</v>
      </c>
      <c r="M49" s="6" t="e">
        <f t="shared" si="4"/>
        <v>#DIV/0!</v>
      </c>
    </row>
    <row r="50" spans="1:13" s="2" customFormat="1" ht="15">
      <c r="A50" s="5"/>
      <c r="B50" s="5"/>
      <c r="D50" s="5"/>
      <c r="E50" s="6">
        <f t="shared" si="0"/>
        <v>0</v>
      </c>
      <c r="G50" s="5"/>
      <c r="H50" s="6">
        <f t="shared" si="1"/>
        <v>0</v>
      </c>
      <c r="I50" s="5"/>
      <c r="J50" s="6">
        <f t="shared" si="2"/>
        <v>0</v>
      </c>
      <c r="K50" s="5"/>
      <c r="L50" s="6" t="e">
        <f t="shared" si="3"/>
        <v>#DIV/0!</v>
      </c>
      <c r="M50" s="6" t="e">
        <f t="shared" si="4"/>
        <v>#DIV/0!</v>
      </c>
    </row>
    <row r="51" spans="1:13" s="2" customFormat="1" ht="15">
      <c r="A51" s="5"/>
      <c r="B51" s="5"/>
      <c r="D51" s="5"/>
      <c r="E51" s="6">
        <f t="shared" si="0"/>
        <v>0</v>
      </c>
      <c r="G51" s="5"/>
      <c r="H51" s="6">
        <f t="shared" si="1"/>
        <v>0</v>
      </c>
      <c r="I51" s="5"/>
      <c r="J51" s="6">
        <f t="shared" si="2"/>
        <v>0</v>
      </c>
      <c r="K51" s="5"/>
      <c r="L51" s="6" t="e">
        <f t="shared" si="3"/>
        <v>#DIV/0!</v>
      </c>
      <c r="M51" s="6" t="e">
        <f t="shared" si="4"/>
        <v>#DIV/0!</v>
      </c>
    </row>
    <row r="52" spans="1:13" s="2" customFormat="1" ht="15">
      <c r="A52" s="5"/>
      <c r="B52" s="5"/>
      <c r="D52" s="5"/>
      <c r="E52" s="6">
        <f t="shared" si="0"/>
        <v>0</v>
      </c>
      <c r="G52" s="5"/>
      <c r="H52" s="6">
        <f t="shared" si="1"/>
        <v>0</v>
      </c>
      <c r="I52" s="5"/>
      <c r="J52" s="6">
        <f t="shared" si="2"/>
        <v>0</v>
      </c>
      <c r="K52" s="5"/>
      <c r="L52" s="6" t="e">
        <f t="shared" si="3"/>
        <v>#DIV/0!</v>
      </c>
      <c r="M52" s="6" t="e">
        <f t="shared" si="4"/>
        <v>#DIV/0!</v>
      </c>
    </row>
    <row r="53" spans="1:13" s="2" customFormat="1" ht="15">
      <c r="A53" s="5"/>
      <c r="B53" s="5"/>
      <c r="D53" s="5"/>
      <c r="E53" s="6">
        <f t="shared" si="0"/>
        <v>0</v>
      </c>
      <c r="G53" s="5"/>
      <c r="H53" s="6">
        <f t="shared" si="1"/>
        <v>0</v>
      </c>
      <c r="I53" s="5"/>
      <c r="J53" s="6">
        <f t="shared" si="2"/>
        <v>0</v>
      </c>
      <c r="K53" s="5"/>
      <c r="L53" s="6" t="e">
        <f t="shared" si="3"/>
        <v>#DIV/0!</v>
      </c>
      <c r="M53" s="6" t="e">
        <f t="shared" si="4"/>
        <v>#DIV/0!</v>
      </c>
    </row>
    <row r="54" spans="1:13" s="2" customFormat="1" ht="15">
      <c r="A54" s="5"/>
      <c r="B54" s="5"/>
      <c r="D54" s="5"/>
      <c r="E54" s="6">
        <f>B54*(D54*0.3)</f>
        <v>0</v>
      </c>
      <c r="G54" s="5"/>
      <c r="H54" s="6">
        <f aca="true" t="shared" si="5" ref="H54:H74">B54*(F54*G54)</f>
        <v>0</v>
      </c>
      <c r="I54" s="5"/>
      <c r="J54" s="6">
        <f aca="true" t="shared" si="6" ref="J54:J74">(H54*I54)</f>
        <v>0</v>
      </c>
      <c r="K54" s="5"/>
      <c r="L54" s="6" t="e">
        <f aca="true" t="shared" si="7" ref="L54:L74">(B54*K54+E54+H54+J54)/B54</f>
        <v>#DIV/0!</v>
      </c>
      <c r="M54" s="6" t="e">
        <f aca="true" t="shared" si="8" ref="M54:M74">L54*B54</f>
        <v>#DIV/0!</v>
      </c>
    </row>
    <row r="55" spans="1:13" s="2" customFormat="1" ht="15">
      <c r="A55" s="5"/>
      <c r="B55" s="5"/>
      <c r="D55" s="5"/>
      <c r="E55" s="6">
        <f>B55*(D55*0.2)</f>
        <v>0</v>
      </c>
      <c r="G55" s="5"/>
      <c r="H55" s="6">
        <f t="shared" si="5"/>
        <v>0</v>
      </c>
      <c r="I55" s="5"/>
      <c r="J55" s="6">
        <f t="shared" si="6"/>
        <v>0</v>
      </c>
      <c r="K55" s="5"/>
      <c r="L55" s="6" t="e">
        <f t="shared" si="7"/>
        <v>#DIV/0!</v>
      </c>
      <c r="M55" s="6" t="e">
        <f t="shared" si="8"/>
        <v>#DIV/0!</v>
      </c>
    </row>
    <row r="56" spans="1:13" s="2" customFormat="1" ht="15">
      <c r="A56" s="5"/>
      <c r="B56" s="5"/>
      <c r="D56" s="5"/>
      <c r="E56" s="6">
        <f>B56*(D56*0.2)</f>
        <v>0</v>
      </c>
      <c r="G56" s="5"/>
      <c r="H56" s="6">
        <f t="shared" si="5"/>
        <v>0</v>
      </c>
      <c r="I56" s="5"/>
      <c r="J56" s="6">
        <f t="shared" si="6"/>
        <v>0</v>
      </c>
      <c r="K56" s="5"/>
      <c r="L56" s="6" t="e">
        <f t="shared" si="7"/>
        <v>#DIV/0!</v>
      </c>
      <c r="M56" s="6" t="e">
        <f t="shared" si="8"/>
        <v>#DIV/0!</v>
      </c>
    </row>
    <row r="57" spans="1:13" s="2" customFormat="1" ht="15">
      <c r="A57" s="5"/>
      <c r="B57" s="5"/>
      <c r="D57" s="5"/>
      <c r="E57" s="6">
        <f>B57*(D57*0.2)</f>
        <v>0</v>
      </c>
      <c r="G57" s="5"/>
      <c r="H57" s="6">
        <f t="shared" si="5"/>
        <v>0</v>
      </c>
      <c r="I57" s="5"/>
      <c r="J57" s="6">
        <f t="shared" si="6"/>
        <v>0</v>
      </c>
      <c r="K57" s="5"/>
      <c r="L57" s="6" t="e">
        <f t="shared" si="7"/>
        <v>#DIV/0!</v>
      </c>
      <c r="M57" s="6" t="e">
        <f t="shared" si="8"/>
        <v>#DIV/0!</v>
      </c>
    </row>
    <row r="58" spans="1:13" s="2" customFormat="1" ht="15">
      <c r="A58" s="5"/>
      <c r="B58" s="5"/>
      <c r="D58" s="5"/>
      <c r="E58" s="6">
        <f>B58*(D58*0.2)</f>
        <v>0</v>
      </c>
      <c r="G58" s="5"/>
      <c r="H58" s="6">
        <f t="shared" si="5"/>
        <v>0</v>
      </c>
      <c r="I58" s="5"/>
      <c r="J58" s="6">
        <f t="shared" si="6"/>
        <v>0</v>
      </c>
      <c r="K58" s="5"/>
      <c r="L58" s="6" t="e">
        <f t="shared" si="7"/>
        <v>#DIV/0!</v>
      </c>
      <c r="M58" s="6" t="e">
        <f t="shared" si="8"/>
        <v>#DIV/0!</v>
      </c>
    </row>
    <row r="59" spans="1:13" s="2" customFormat="1" ht="15">
      <c r="A59" s="5"/>
      <c r="B59" s="5"/>
      <c r="D59" s="5"/>
      <c r="E59" s="6">
        <f>B59*(D59*0.2)</f>
        <v>0</v>
      </c>
      <c r="G59" s="5"/>
      <c r="H59" s="6">
        <f t="shared" si="5"/>
        <v>0</v>
      </c>
      <c r="I59" s="5"/>
      <c r="J59" s="6">
        <f t="shared" si="6"/>
        <v>0</v>
      </c>
      <c r="K59" s="5"/>
      <c r="L59" s="6" t="e">
        <f t="shared" si="7"/>
        <v>#DIV/0!</v>
      </c>
      <c r="M59" s="6" t="e">
        <f t="shared" si="8"/>
        <v>#DIV/0!</v>
      </c>
    </row>
    <row r="60" spans="1:13" s="2" customFormat="1" ht="15">
      <c r="A60" s="5"/>
      <c r="B60" s="5"/>
      <c r="D60" s="5"/>
      <c r="E60" s="6">
        <f aca="true" t="shared" si="9" ref="E60:E91">B60*(D60*0.3)</f>
        <v>0</v>
      </c>
      <c r="G60" s="5"/>
      <c r="H60" s="6">
        <f t="shared" si="5"/>
        <v>0</v>
      </c>
      <c r="I60" s="5"/>
      <c r="J60" s="6">
        <f t="shared" si="6"/>
        <v>0</v>
      </c>
      <c r="K60" s="5"/>
      <c r="L60" s="6" t="e">
        <f t="shared" si="7"/>
        <v>#DIV/0!</v>
      </c>
      <c r="M60" s="6" t="e">
        <f t="shared" si="8"/>
        <v>#DIV/0!</v>
      </c>
    </row>
    <row r="61" spans="1:13" s="2" customFormat="1" ht="15">
      <c r="A61" s="5"/>
      <c r="B61" s="5"/>
      <c r="D61" s="5"/>
      <c r="E61" s="6">
        <f t="shared" si="9"/>
        <v>0</v>
      </c>
      <c r="G61" s="5"/>
      <c r="H61" s="6">
        <f t="shared" si="5"/>
        <v>0</v>
      </c>
      <c r="I61" s="5"/>
      <c r="J61" s="6">
        <f t="shared" si="6"/>
        <v>0</v>
      </c>
      <c r="K61" s="5"/>
      <c r="L61" s="6" t="e">
        <f t="shared" si="7"/>
        <v>#DIV/0!</v>
      </c>
      <c r="M61" s="6" t="e">
        <f t="shared" si="8"/>
        <v>#DIV/0!</v>
      </c>
    </row>
    <row r="62" spans="1:13" s="2" customFormat="1" ht="15">
      <c r="A62" s="5"/>
      <c r="B62" s="5"/>
      <c r="D62" s="5"/>
      <c r="E62" s="6">
        <f t="shared" si="9"/>
        <v>0</v>
      </c>
      <c r="G62" s="5"/>
      <c r="H62" s="6">
        <f t="shared" si="5"/>
        <v>0</v>
      </c>
      <c r="I62" s="5"/>
      <c r="J62" s="6">
        <f t="shared" si="6"/>
        <v>0</v>
      </c>
      <c r="K62" s="5"/>
      <c r="L62" s="6" t="e">
        <f t="shared" si="7"/>
        <v>#DIV/0!</v>
      </c>
      <c r="M62" s="6" t="e">
        <f t="shared" si="8"/>
        <v>#DIV/0!</v>
      </c>
    </row>
    <row r="63" spans="1:13" s="2" customFormat="1" ht="15">
      <c r="A63" s="5"/>
      <c r="B63" s="5"/>
      <c r="D63" s="5"/>
      <c r="E63" s="6">
        <f t="shared" si="9"/>
        <v>0</v>
      </c>
      <c r="G63" s="5"/>
      <c r="H63" s="6">
        <f t="shared" si="5"/>
        <v>0</v>
      </c>
      <c r="I63" s="5"/>
      <c r="J63" s="6">
        <f t="shared" si="6"/>
        <v>0</v>
      </c>
      <c r="K63" s="5"/>
      <c r="L63" s="6" t="e">
        <f t="shared" si="7"/>
        <v>#DIV/0!</v>
      </c>
      <c r="M63" s="6" t="e">
        <f t="shared" si="8"/>
        <v>#DIV/0!</v>
      </c>
    </row>
    <row r="64" spans="1:13" s="2" customFormat="1" ht="15">
      <c r="A64" s="5"/>
      <c r="B64" s="5"/>
      <c r="D64" s="5"/>
      <c r="E64" s="6">
        <f t="shared" si="9"/>
        <v>0</v>
      </c>
      <c r="G64" s="5"/>
      <c r="H64" s="6">
        <f t="shared" si="5"/>
        <v>0</v>
      </c>
      <c r="I64" s="5"/>
      <c r="J64" s="6">
        <f t="shared" si="6"/>
        <v>0</v>
      </c>
      <c r="K64" s="5"/>
      <c r="L64" s="6" t="e">
        <f t="shared" si="7"/>
        <v>#DIV/0!</v>
      </c>
      <c r="M64" s="6" t="e">
        <f t="shared" si="8"/>
        <v>#DIV/0!</v>
      </c>
    </row>
    <row r="65" spans="1:13" s="2" customFormat="1" ht="15">
      <c r="A65" s="5"/>
      <c r="B65" s="5"/>
      <c r="D65" s="5"/>
      <c r="E65" s="6">
        <f t="shared" si="9"/>
        <v>0</v>
      </c>
      <c r="G65" s="5"/>
      <c r="H65" s="6">
        <f t="shared" si="5"/>
        <v>0</v>
      </c>
      <c r="I65" s="5"/>
      <c r="J65" s="6">
        <f t="shared" si="6"/>
        <v>0</v>
      </c>
      <c r="K65" s="5"/>
      <c r="L65" s="6" t="e">
        <f t="shared" si="7"/>
        <v>#DIV/0!</v>
      </c>
      <c r="M65" s="6" t="e">
        <f t="shared" si="8"/>
        <v>#DIV/0!</v>
      </c>
    </row>
    <row r="66" spans="1:13" s="2" customFormat="1" ht="15">
      <c r="A66" s="5"/>
      <c r="B66" s="5"/>
      <c r="D66" s="5"/>
      <c r="E66" s="6">
        <f t="shared" si="9"/>
        <v>0</v>
      </c>
      <c r="G66" s="5"/>
      <c r="H66" s="6">
        <f t="shared" si="5"/>
        <v>0</v>
      </c>
      <c r="I66" s="5"/>
      <c r="J66" s="6">
        <f t="shared" si="6"/>
        <v>0</v>
      </c>
      <c r="K66" s="5"/>
      <c r="L66" s="6" t="e">
        <f t="shared" si="7"/>
        <v>#DIV/0!</v>
      </c>
      <c r="M66" s="6" t="e">
        <f t="shared" si="8"/>
        <v>#DIV/0!</v>
      </c>
    </row>
    <row r="67" spans="1:13" s="2" customFormat="1" ht="15">
      <c r="A67" s="5"/>
      <c r="B67" s="5"/>
      <c r="D67" s="5"/>
      <c r="E67" s="6">
        <f t="shared" si="9"/>
        <v>0</v>
      </c>
      <c r="G67" s="5"/>
      <c r="H67" s="6">
        <f t="shared" si="5"/>
        <v>0</v>
      </c>
      <c r="I67" s="5"/>
      <c r="J67" s="6">
        <f t="shared" si="6"/>
        <v>0</v>
      </c>
      <c r="K67" s="5"/>
      <c r="L67" s="6" t="e">
        <f t="shared" si="7"/>
        <v>#DIV/0!</v>
      </c>
      <c r="M67" s="6" t="e">
        <f t="shared" si="8"/>
        <v>#DIV/0!</v>
      </c>
    </row>
    <row r="68" spans="1:13" s="2" customFormat="1" ht="15">
      <c r="A68" s="5"/>
      <c r="B68" s="5"/>
      <c r="D68" s="5"/>
      <c r="E68" s="6">
        <f t="shared" si="9"/>
        <v>0</v>
      </c>
      <c r="G68" s="5"/>
      <c r="H68" s="6">
        <f t="shared" si="5"/>
        <v>0</v>
      </c>
      <c r="I68" s="5"/>
      <c r="J68" s="6">
        <f t="shared" si="6"/>
        <v>0</v>
      </c>
      <c r="K68" s="5"/>
      <c r="L68" s="6" t="e">
        <f t="shared" si="7"/>
        <v>#DIV/0!</v>
      </c>
      <c r="M68" s="6" t="e">
        <f t="shared" si="8"/>
        <v>#DIV/0!</v>
      </c>
    </row>
    <row r="69" spans="1:13" s="2" customFormat="1" ht="15">
      <c r="A69" s="5"/>
      <c r="B69" s="5"/>
      <c r="D69" s="5"/>
      <c r="E69" s="6">
        <f t="shared" si="9"/>
        <v>0</v>
      </c>
      <c r="G69" s="5"/>
      <c r="H69" s="6">
        <f t="shared" si="5"/>
        <v>0</v>
      </c>
      <c r="I69" s="5"/>
      <c r="J69" s="6">
        <f t="shared" si="6"/>
        <v>0</v>
      </c>
      <c r="K69" s="5"/>
      <c r="L69" s="6" t="e">
        <f t="shared" si="7"/>
        <v>#DIV/0!</v>
      </c>
      <c r="M69" s="6" t="e">
        <f t="shared" si="8"/>
        <v>#DIV/0!</v>
      </c>
    </row>
    <row r="70" spans="1:13" s="2" customFormat="1" ht="15">
      <c r="A70" s="5"/>
      <c r="B70" s="5"/>
      <c r="D70" s="5"/>
      <c r="E70" s="6">
        <f t="shared" si="9"/>
        <v>0</v>
      </c>
      <c r="G70" s="5"/>
      <c r="H70" s="6">
        <f t="shared" si="5"/>
        <v>0</v>
      </c>
      <c r="I70" s="5"/>
      <c r="J70" s="6">
        <f t="shared" si="6"/>
        <v>0</v>
      </c>
      <c r="K70" s="5"/>
      <c r="L70" s="6" t="e">
        <f t="shared" si="7"/>
        <v>#DIV/0!</v>
      </c>
      <c r="M70" s="6" t="e">
        <f t="shared" si="8"/>
        <v>#DIV/0!</v>
      </c>
    </row>
    <row r="71" spans="1:13" s="2" customFormat="1" ht="15">
      <c r="A71" s="5"/>
      <c r="B71" s="5"/>
      <c r="D71" s="5"/>
      <c r="E71" s="6">
        <f t="shared" si="9"/>
        <v>0</v>
      </c>
      <c r="G71" s="5"/>
      <c r="H71" s="6">
        <f t="shared" si="5"/>
        <v>0</v>
      </c>
      <c r="I71" s="5"/>
      <c r="J71" s="6">
        <f t="shared" si="6"/>
        <v>0</v>
      </c>
      <c r="K71" s="5"/>
      <c r="L71" s="6" t="e">
        <f t="shared" si="7"/>
        <v>#DIV/0!</v>
      </c>
      <c r="M71" s="6" t="e">
        <f t="shared" si="8"/>
        <v>#DIV/0!</v>
      </c>
    </row>
    <row r="72" spans="1:13" s="2" customFormat="1" ht="15">
      <c r="A72" s="5"/>
      <c r="B72" s="5"/>
      <c r="D72" s="5"/>
      <c r="E72" s="6">
        <f t="shared" si="9"/>
        <v>0</v>
      </c>
      <c r="G72" s="5"/>
      <c r="H72" s="6">
        <f t="shared" si="5"/>
        <v>0</v>
      </c>
      <c r="I72" s="5"/>
      <c r="J72" s="6">
        <f t="shared" si="6"/>
        <v>0</v>
      </c>
      <c r="K72" s="5"/>
      <c r="L72" s="6" t="e">
        <f t="shared" si="7"/>
        <v>#DIV/0!</v>
      </c>
      <c r="M72" s="6" t="e">
        <f t="shared" si="8"/>
        <v>#DIV/0!</v>
      </c>
    </row>
    <row r="73" spans="1:13" s="2" customFormat="1" ht="15">
      <c r="A73" s="5"/>
      <c r="B73" s="5"/>
      <c r="D73" s="5"/>
      <c r="E73" s="6">
        <f t="shared" si="9"/>
        <v>0</v>
      </c>
      <c r="G73" s="5"/>
      <c r="H73" s="6">
        <f t="shared" si="5"/>
        <v>0</v>
      </c>
      <c r="I73" s="5"/>
      <c r="J73" s="6">
        <f t="shared" si="6"/>
        <v>0</v>
      </c>
      <c r="K73" s="5"/>
      <c r="L73" s="6" t="e">
        <f t="shared" si="7"/>
        <v>#DIV/0!</v>
      </c>
      <c r="M73" s="6" t="e">
        <f t="shared" si="8"/>
        <v>#DIV/0!</v>
      </c>
    </row>
    <row r="74" spans="1:13" s="2" customFormat="1" ht="15">
      <c r="A74" s="5"/>
      <c r="B74" s="5"/>
      <c r="D74" s="5"/>
      <c r="E74" s="6">
        <f t="shared" si="9"/>
        <v>0</v>
      </c>
      <c r="G74" s="5"/>
      <c r="H74" s="6">
        <f t="shared" si="5"/>
        <v>0</v>
      </c>
      <c r="I74" s="5"/>
      <c r="J74" s="6">
        <f t="shared" si="6"/>
        <v>0</v>
      </c>
      <c r="K74" s="5"/>
      <c r="L74" s="6" t="e">
        <f t="shared" si="7"/>
        <v>#DIV/0!</v>
      </c>
      <c r="M74" s="6" t="e">
        <f t="shared" si="8"/>
        <v>#DIV/0!</v>
      </c>
    </row>
    <row r="75" spans="1:13" s="2" customFormat="1" ht="15">
      <c r="A75" s="5"/>
      <c r="B75" s="5"/>
      <c r="D75" s="5"/>
      <c r="E75" s="6">
        <f t="shared" si="9"/>
        <v>0</v>
      </c>
      <c r="G75" s="5"/>
      <c r="H75" s="6">
        <f aca="true" t="shared" si="10" ref="H75:H106">B75*(F75*G75)</f>
        <v>0</v>
      </c>
      <c r="I75" s="5"/>
      <c r="J75" s="6">
        <f aca="true" t="shared" si="11" ref="J75:J106">(H75*I75)</f>
        <v>0</v>
      </c>
      <c r="K75" s="5"/>
      <c r="L75" s="6" t="e">
        <f aca="true" t="shared" si="12" ref="L75:L106">(B75*K75+E75+H75+J75)/B75</f>
        <v>#DIV/0!</v>
      </c>
      <c r="M75" s="6" t="e">
        <f aca="true" t="shared" si="13" ref="M75:M106">L75*B75</f>
        <v>#DIV/0!</v>
      </c>
    </row>
    <row r="76" spans="1:13" s="2" customFormat="1" ht="15">
      <c r="A76" s="5"/>
      <c r="B76" s="5"/>
      <c r="D76" s="5"/>
      <c r="E76" s="6">
        <f t="shared" si="9"/>
        <v>0</v>
      </c>
      <c r="G76" s="5"/>
      <c r="H76" s="6">
        <f t="shared" si="10"/>
        <v>0</v>
      </c>
      <c r="I76" s="5"/>
      <c r="J76" s="6">
        <f t="shared" si="11"/>
        <v>0</v>
      </c>
      <c r="K76" s="5"/>
      <c r="L76" s="6" t="e">
        <f t="shared" si="12"/>
        <v>#DIV/0!</v>
      </c>
      <c r="M76" s="6" t="e">
        <f t="shared" si="13"/>
        <v>#DIV/0!</v>
      </c>
    </row>
    <row r="77" spans="1:13" s="2" customFormat="1" ht="15">
      <c r="A77" s="5"/>
      <c r="B77" s="5"/>
      <c r="D77" s="5"/>
      <c r="E77" s="6">
        <f t="shared" si="9"/>
        <v>0</v>
      </c>
      <c r="G77" s="5"/>
      <c r="H77" s="6">
        <f t="shared" si="10"/>
        <v>0</v>
      </c>
      <c r="I77" s="5"/>
      <c r="J77" s="6">
        <f t="shared" si="11"/>
        <v>0</v>
      </c>
      <c r="K77" s="5"/>
      <c r="L77" s="6" t="e">
        <f t="shared" si="12"/>
        <v>#DIV/0!</v>
      </c>
      <c r="M77" s="6" t="e">
        <f t="shared" si="13"/>
        <v>#DIV/0!</v>
      </c>
    </row>
    <row r="78" spans="1:13" s="2" customFormat="1" ht="15">
      <c r="A78" s="5"/>
      <c r="B78" s="5"/>
      <c r="D78" s="5"/>
      <c r="E78" s="6">
        <f t="shared" si="9"/>
        <v>0</v>
      </c>
      <c r="G78" s="5"/>
      <c r="H78" s="6">
        <f t="shared" si="10"/>
        <v>0</v>
      </c>
      <c r="I78" s="5"/>
      <c r="J78" s="6">
        <f t="shared" si="11"/>
        <v>0</v>
      </c>
      <c r="K78" s="5"/>
      <c r="L78" s="6" t="e">
        <f t="shared" si="12"/>
        <v>#DIV/0!</v>
      </c>
      <c r="M78" s="6" t="e">
        <f t="shared" si="13"/>
        <v>#DIV/0!</v>
      </c>
    </row>
    <row r="79" spans="1:13" s="2" customFormat="1" ht="15">
      <c r="A79" s="5"/>
      <c r="B79" s="5"/>
      <c r="D79" s="5"/>
      <c r="E79" s="6">
        <f t="shared" si="9"/>
        <v>0</v>
      </c>
      <c r="G79" s="5"/>
      <c r="H79" s="6">
        <f t="shared" si="10"/>
        <v>0</v>
      </c>
      <c r="I79" s="5"/>
      <c r="J79" s="6">
        <f t="shared" si="11"/>
        <v>0</v>
      </c>
      <c r="K79" s="5"/>
      <c r="L79" s="6" t="e">
        <f t="shared" si="12"/>
        <v>#DIV/0!</v>
      </c>
      <c r="M79" s="6" t="e">
        <f t="shared" si="13"/>
        <v>#DIV/0!</v>
      </c>
    </row>
    <row r="80" spans="1:13" s="2" customFormat="1" ht="15">
      <c r="A80" s="5"/>
      <c r="B80" s="5"/>
      <c r="D80" s="5"/>
      <c r="E80" s="6">
        <f t="shared" si="9"/>
        <v>0</v>
      </c>
      <c r="G80" s="5"/>
      <c r="H80" s="6">
        <f t="shared" si="10"/>
        <v>0</v>
      </c>
      <c r="I80" s="5"/>
      <c r="J80" s="6">
        <f t="shared" si="11"/>
        <v>0</v>
      </c>
      <c r="K80" s="5"/>
      <c r="L80" s="6" t="e">
        <f t="shared" si="12"/>
        <v>#DIV/0!</v>
      </c>
      <c r="M80" s="6" t="e">
        <f t="shared" si="13"/>
        <v>#DIV/0!</v>
      </c>
    </row>
    <row r="81" spans="1:13" s="2" customFormat="1" ht="15">
      <c r="A81" s="5"/>
      <c r="B81" s="5"/>
      <c r="D81" s="5"/>
      <c r="E81" s="6">
        <f t="shared" si="9"/>
        <v>0</v>
      </c>
      <c r="G81" s="5"/>
      <c r="H81" s="6">
        <f t="shared" si="10"/>
        <v>0</v>
      </c>
      <c r="I81" s="5"/>
      <c r="J81" s="6">
        <f t="shared" si="11"/>
        <v>0</v>
      </c>
      <c r="K81" s="5"/>
      <c r="L81" s="6" t="e">
        <f t="shared" si="12"/>
        <v>#DIV/0!</v>
      </c>
      <c r="M81" s="6" t="e">
        <f t="shared" si="13"/>
        <v>#DIV/0!</v>
      </c>
    </row>
    <row r="82" spans="1:13" s="2" customFormat="1" ht="15">
      <c r="A82" s="5"/>
      <c r="B82" s="5"/>
      <c r="D82" s="5"/>
      <c r="E82" s="6">
        <f t="shared" si="9"/>
        <v>0</v>
      </c>
      <c r="G82" s="5"/>
      <c r="H82" s="6">
        <f t="shared" si="10"/>
        <v>0</v>
      </c>
      <c r="I82" s="5"/>
      <c r="J82" s="6">
        <f t="shared" si="11"/>
        <v>0</v>
      </c>
      <c r="K82" s="5"/>
      <c r="L82" s="6" t="e">
        <f t="shared" si="12"/>
        <v>#DIV/0!</v>
      </c>
      <c r="M82" s="6" t="e">
        <f t="shared" si="13"/>
        <v>#DIV/0!</v>
      </c>
    </row>
    <row r="83" spans="1:13" s="2" customFormat="1" ht="15">
      <c r="A83" s="5"/>
      <c r="B83" s="5"/>
      <c r="D83" s="5"/>
      <c r="E83" s="6">
        <f t="shared" si="9"/>
        <v>0</v>
      </c>
      <c r="G83" s="5"/>
      <c r="H83" s="6">
        <f t="shared" si="10"/>
        <v>0</v>
      </c>
      <c r="I83" s="5"/>
      <c r="J83" s="6">
        <f t="shared" si="11"/>
        <v>0</v>
      </c>
      <c r="K83" s="5"/>
      <c r="L83" s="6" t="e">
        <f t="shared" si="12"/>
        <v>#DIV/0!</v>
      </c>
      <c r="M83" s="6" t="e">
        <f t="shared" si="13"/>
        <v>#DIV/0!</v>
      </c>
    </row>
    <row r="84" spans="1:13" s="2" customFormat="1" ht="15">
      <c r="A84" s="5"/>
      <c r="B84" s="5"/>
      <c r="D84" s="5"/>
      <c r="E84" s="6">
        <f t="shared" si="9"/>
        <v>0</v>
      </c>
      <c r="G84" s="5"/>
      <c r="H84" s="6">
        <f t="shared" si="10"/>
        <v>0</v>
      </c>
      <c r="I84" s="5"/>
      <c r="J84" s="6">
        <f t="shared" si="11"/>
        <v>0</v>
      </c>
      <c r="K84" s="5"/>
      <c r="L84" s="6" t="e">
        <f t="shared" si="12"/>
        <v>#DIV/0!</v>
      </c>
      <c r="M84" s="6" t="e">
        <f t="shared" si="13"/>
        <v>#DIV/0!</v>
      </c>
    </row>
    <row r="85" spans="1:13" s="2" customFormat="1" ht="15">
      <c r="A85" s="5"/>
      <c r="B85" s="5"/>
      <c r="D85" s="5"/>
      <c r="E85" s="6">
        <f t="shared" si="9"/>
        <v>0</v>
      </c>
      <c r="G85" s="5"/>
      <c r="H85" s="6">
        <f t="shared" si="10"/>
        <v>0</v>
      </c>
      <c r="I85" s="5"/>
      <c r="J85" s="6">
        <f t="shared" si="11"/>
        <v>0</v>
      </c>
      <c r="K85" s="5"/>
      <c r="L85" s="6" t="e">
        <f t="shared" si="12"/>
        <v>#DIV/0!</v>
      </c>
      <c r="M85" s="6" t="e">
        <f t="shared" si="13"/>
        <v>#DIV/0!</v>
      </c>
    </row>
    <row r="86" spans="1:13" s="2" customFormat="1" ht="15">
      <c r="A86" s="5"/>
      <c r="B86" s="5"/>
      <c r="D86" s="5"/>
      <c r="E86" s="6">
        <f t="shared" si="9"/>
        <v>0</v>
      </c>
      <c r="G86" s="5"/>
      <c r="H86" s="6">
        <f t="shared" si="10"/>
        <v>0</v>
      </c>
      <c r="I86" s="5"/>
      <c r="J86" s="6">
        <f t="shared" si="11"/>
        <v>0</v>
      </c>
      <c r="K86" s="5"/>
      <c r="L86" s="6" t="e">
        <f t="shared" si="12"/>
        <v>#DIV/0!</v>
      </c>
      <c r="M86" s="6" t="e">
        <f t="shared" si="13"/>
        <v>#DIV/0!</v>
      </c>
    </row>
    <row r="87" spans="1:13" s="2" customFormat="1" ht="15">
      <c r="A87" s="5"/>
      <c r="B87" s="5"/>
      <c r="D87" s="5"/>
      <c r="E87" s="6">
        <f t="shared" si="9"/>
        <v>0</v>
      </c>
      <c r="G87" s="5"/>
      <c r="H87" s="6">
        <f t="shared" si="10"/>
        <v>0</v>
      </c>
      <c r="I87" s="5"/>
      <c r="J87" s="6">
        <f t="shared" si="11"/>
        <v>0</v>
      </c>
      <c r="K87" s="5"/>
      <c r="L87" s="6" t="e">
        <f t="shared" si="12"/>
        <v>#DIV/0!</v>
      </c>
      <c r="M87" s="6" t="e">
        <f t="shared" si="13"/>
        <v>#DIV/0!</v>
      </c>
    </row>
    <row r="88" spans="1:13" s="2" customFormat="1" ht="15">
      <c r="A88" s="5"/>
      <c r="B88" s="5"/>
      <c r="D88" s="5"/>
      <c r="E88" s="6">
        <f t="shared" si="9"/>
        <v>0</v>
      </c>
      <c r="G88" s="5"/>
      <c r="H88" s="6">
        <f t="shared" si="10"/>
        <v>0</v>
      </c>
      <c r="I88" s="5"/>
      <c r="J88" s="6">
        <f t="shared" si="11"/>
        <v>0</v>
      </c>
      <c r="K88" s="5"/>
      <c r="L88" s="6" t="e">
        <f t="shared" si="12"/>
        <v>#DIV/0!</v>
      </c>
      <c r="M88" s="6" t="e">
        <f t="shared" si="13"/>
        <v>#DIV/0!</v>
      </c>
    </row>
    <row r="89" spans="1:13" s="2" customFormat="1" ht="15">
      <c r="A89" s="5"/>
      <c r="B89" s="5"/>
      <c r="D89" s="5"/>
      <c r="E89" s="6">
        <f t="shared" si="9"/>
        <v>0</v>
      </c>
      <c r="G89" s="5"/>
      <c r="H89" s="6">
        <f t="shared" si="10"/>
        <v>0</v>
      </c>
      <c r="I89" s="5"/>
      <c r="J89" s="6">
        <f t="shared" si="11"/>
        <v>0</v>
      </c>
      <c r="K89" s="5"/>
      <c r="L89" s="6" t="e">
        <f t="shared" si="12"/>
        <v>#DIV/0!</v>
      </c>
      <c r="M89" s="6" t="e">
        <f t="shared" si="13"/>
        <v>#DIV/0!</v>
      </c>
    </row>
    <row r="90" spans="1:13" s="2" customFormat="1" ht="15">
      <c r="A90" s="5"/>
      <c r="B90" s="5"/>
      <c r="D90" s="5"/>
      <c r="E90" s="6">
        <f t="shared" si="9"/>
        <v>0</v>
      </c>
      <c r="G90" s="5"/>
      <c r="H90" s="6">
        <f t="shared" si="10"/>
        <v>0</v>
      </c>
      <c r="I90" s="5"/>
      <c r="J90" s="6">
        <f t="shared" si="11"/>
        <v>0</v>
      </c>
      <c r="K90" s="5"/>
      <c r="L90" s="6" t="e">
        <f t="shared" si="12"/>
        <v>#DIV/0!</v>
      </c>
      <c r="M90" s="6" t="e">
        <f t="shared" si="13"/>
        <v>#DIV/0!</v>
      </c>
    </row>
    <row r="91" spans="1:13" s="2" customFormat="1" ht="15">
      <c r="A91" s="5"/>
      <c r="B91" s="5"/>
      <c r="D91" s="5"/>
      <c r="E91" s="6">
        <f t="shared" si="9"/>
        <v>0</v>
      </c>
      <c r="G91" s="5"/>
      <c r="H91" s="6">
        <f t="shared" si="10"/>
        <v>0</v>
      </c>
      <c r="I91" s="5"/>
      <c r="J91" s="6">
        <f t="shared" si="11"/>
        <v>0</v>
      </c>
      <c r="K91" s="5"/>
      <c r="L91" s="6" t="e">
        <f t="shared" si="12"/>
        <v>#DIV/0!</v>
      </c>
      <c r="M91" s="6" t="e">
        <f t="shared" si="13"/>
        <v>#DIV/0!</v>
      </c>
    </row>
    <row r="92" spans="1:13" s="2" customFormat="1" ht="15">
      <c r="A92" s="5"/>
      <c r="B92" s="5"/>
      <c r="D92" s="5"/>
      <c r="E92" s="6">
        <f aca="true" t="shared" si="14" ref="E92:E121">B92*(D92*0.3)</f>
        <v>0</v>
      </c>
      <c r="G92" s="5"/>
      <c r="H92" s="6">
        <f t="shared" si="10"/>
        <v>0</v>
      </c>
      <c r="I92" s="5"/>
      <c r="J92" s="6">
        <f t="shared" si="11"/>
        <v>0</v>
      </c>
      <c r="K92" s="5"/>
      <c r="L92" s="6" t="e">
        <f t="shared" si="12"/>
        <v>#DIV/0!</v>
      </c>
      <c r="M92" s="6" t="e">
        <f t="shared" si="13"/>
        <v>#DIV/0!</v>
      </c>
    </row>
    <row r="93" spans="1:13" s="2" customFormat="1" ht="15">
      <c r="A93" s="5"/>
      <c r="B93" s="5"/>
      <c r="D93" s="5"/>
      <c r="E93" s="6">
        <f t="shared" si="14"/>
        <v>0</v>
      </c>
      <c r="G93" s="5"/>
      <c r="H93" s="6">
        <f t="shared" si="10"/>
        <v>0</v>
      </c>
      <c r="I93" s="5"/>
      <c r="J93" s="6">
        <f t="shared" si="11"/>
        <v>0</v>
      </c>
      <c r="K93" s="5"/>
      <c r="L93" s="6" t="e">
        <f t="shared" si="12"/>
        <v>#DIV/0!</v>
      </c>
      <c r="M93" s="6" t="e">
        <f t="shared" si="13"/>
        <v>#DIV/0!</v>
      </c>
    </row>
    <row r="94" spans="1:13" s="2" customFormat="1" ht="15">
      <c r="A94" s="5"/>
      <c r="B94" s="5"/>
      <c r="D94" s="5"/>
      <c r="E94" s="6">
        <f t="shared" si="14"/>
        <v>0</v>
      </c>
      <c r="G94" s="5"/>
      <c r="H94" s="6">
        <f t="shared" si="10"/>
        <v>0</v>
      </c>
      <c r="I94" s="5"/>
      <c r="J94" s="6">
        <f t="shared" si="11"/>
        <v>0</v>
      </c>
      <c r="K94" s="5"/>
      <c r="L94" s="6" t="e">
        <f t="shared" si="12"/>
        <v>#DIV/0!</v>
      </c>
      <c r="M94" s="6" t="e">
        <f t="shared" si="13"/>
        <v>#DIV/0!</v>
      </c>
    </row>
    <row r="95" spans="1:13" s="2" customFormat="1" ht="15">
      <c r="A95" s="5"/>
      <c r="B95" s="5"/>
      <c r="D95" s="5"/>
      <c r="E95" s="6">
        <f t="shared" si="14"/>
        <v>0</v>
      </c>
      <c r="G95" s="5"/>
      <c r="H95" s="6">
        <f t="shared" si="10"/>
        <v>0</v>
      </c>
      <c r="I95" s="5"/>
      <c r="J95" s="6">
        <f t="shared" si="11"/>
        <v>0</v>
      </c>
      <c r="K95" s="5"/>
      <c r="L95" s="6" t="e">
        <f t="shared" si="12"/>
        <v>#DIV/0!</v>
      </c>
      <c r="M95" s="6" t="e">
        <f t="shared" si="13"/>
        <v>#DIV/0!</v>
      </c>
    </row>
    <row r="96" spans="1:13" s="2" customFormat="1" ht="15">
      <c r="A96" s="5"/>
      <c r="B96" s="5"/>
      <c r="D96" s="5"/>
      <c r="E96" s="6">
        <f t="shared" si="14"/>
        <v>0</v>
      </c>
      <c r="G96" s="5"/>
      <c r="H96" s="6">
        <f t="shared" si="10"/>
        <v>0</v>
      </c>
      <c r="I96" s="5"/>
      <c r="J96" s="6">
        <f t="shared" si="11"/>
        <v>0</v>
      </c>
      <c r="K96" s="5"/>
      <c r="L96" s="6" t="e">
        <f t="shared" si="12"/>
        <v>#DIV/0!</v>
      </c>
      <c r="M96" s="6" t="e">
        <f t="shared" si="13"/>
        <v>#DIV/0!</v>
      </c>
    </row>
    <row r="97" spans="1:13" s="2" customFormat="1" ht="15">
      <c r="A97" s="5"/>
      <c r="B97" s="5"/>
      <c r="D97" s="5"/>
      <c r="E97" s="6">
        <f t="shared" si="14"/>
        <v>0</v>
      </c>
      <c r="G97" s="5"/>
      <c r="H97" s="6">
        <f t="shared" si="10"/>
        <v>0</v>
      </c>
      <c r="I97" s="5"/>
      <c r="J97" s="6">
        <f t="shared" si="11"/>
        <v>0</v>
      </c>
      <c r="K97" s="5"/>
      <c r="L97" s="6" t="e">
        <f t="shared" si="12"/>
        <v>#DIV/0!</v>
      </c>
      <c r="M97" s="6" t="e">
        <f t="shared" si="13"/>
        <v>#DIV/0!</v>
      </c>
    </row>
    <row r="98" spans="1:13" s="2" customFormat="1" ht="15">
      <c r="A98" s="5"/>
      <c r="B98" s="5"/>
      <c r="D98" s="5"/>
      <c r="E98" s="6">
        <f t="shared" si="14"/>
        <v>0</v>
      </c>
      <c r="G98" s="5"/>
      <c r="H98" s="6">
        <f t="shared" si="10"/>
        <v>0</v>
      </c>
      <c r="I98" s="5"/>
      <c r="J98" s="6">
        <f t="shared" si="11"/>
        <v>0</v>
      </c>
      <c r="K98" s="5"/>
      <c r="L98" s="6" t="e">
        <f t="shared" si="12"/>
        <v>#DIV/0!</v>
      </c>
      <c r="M98" s="6" t="e">
        <f t="shared" si="13"/>
        <v>#DIV/0!</v>
      </c>
    </row>
    <row r="99" spans="1:13" s="2" customFormat="1" ht="15">
      <c r="A99" s="5"/>
      <c r="B99" s="5"/>
      <c r="D99" s="5"/>
      <c r="E99" s="6">
        <f t="shared" si="14"/>
        <v>0</v>
      </c>
      <c r="G99" s="5"/>
      <c r="H99" s="6">
        <f t="shared" si="10"/>
        <v>0</v>
      </c>
      <c r="I99" s="5"/>
      <c r="J99" s="6">
        <f t="shared" si="11"/>
        <v>0</v>
      </c>
      <c r="K99" s="5"/>
      <c r="L99" s="6" t="e">
        <f t="shared" si="12"/>
        <v>#DIV/0!</v>
      </c>
      <c r="M99" s="6" t="e">
        <f t="shared" si="13"/>
        <v>#DIV/0!</v>
      </c>
    </row>
    <row r="100" spans="1:13" s="2" customFormat="1" ht="15">
      <c r="A100" s="5"/>
      <c r="B100" s="5"/>
      <c r="D100" s="5"/>
      <c r="E100" s="6">
        <f t="shared" si="14"/>
        <v>0</v>
      </c>
      <c r="G100" s="5"/>
      <c r="H100" s="6">
        <f t="shared" si="10"/>
        <v>0</v>
      </c>
      <c r="I100" s="5"/>
      <c r="J100" s="6">
        <f t="shared" si="11"/>
        <v>0</v>
      </c>
      <c r="K100" s="5"/>
      <c r="L100" s="6" t="e">
        <f t="shared" si="12"/>
        <v>#DIV/0!</v>
      </c>
      <c r="M100" s="6" t="e">
        <f t="shared" si="13"/>
        <v>#DIV/0!</v>
      </c>
    </row>
    <row r="101" spans="1:13" s="2" customFormat="1" ht="15">
      <c r="A101" s="5"/>
      <c r="B101" s="5"/>
      <c r="D101" s="5"/>
      <c r="E101" s="6">
        <f t="shared" si="14"/>
        <v>0</v>
      </c>
      <c r="G101" s="5"/>
      <c r="H101" s="6">
        <f t="shared" si="10"/>
        <v>0</v>
      </c>
      <c r="I101" s="5"/>
      <c r="J101" s="6">
        <f t="shared" si="11"/>
        <v>0</v>
      </c>
      <c r="K101" s="5"/>
      <c r="L101" s="6" t="e">
        <f t="shared" si="12"/>
        <v>#DIV/0!</v>
      </c>
      <c r="M101" s="6" t="e">
        <f t="shared" si="13"/>
        <v>#DIV/0!</v>
      </c>
    </row>
    <row r="102" spans="1:13" s="2" customFormat="1" ht="15">
      <c r="A102" s="5"/>
      <c r="B102" s="5"/>
      <c r="D102" s="5"/>
      <c r="E102" s="6">
        <f t="shared" si="14"/>
        <v>0</v>
      </c>
      <c r="G102" s="5"/>
      <c r="H102" s="6">
        <f t="shared" si="10"/>
        <v>0</v>
      </c>
      <c r="I102" s="5"/>
      <c r="J102" s="6">
        <f t="shared" si="11"/>
        <v>0</v>
      </c>
      <c r="K102" s="5"/>
      <c r="L102" s="6" t="e">
        <f t="shared" si="12"/>
        <v>#DIV/0!</v>
      </c>
      <c r="M102" s="6" t="e">
        <f t="shared" si="13"/>
        <v>#DIV/0!</v>
      </c>
    </row>
    <row r="103" spans="1:13" s="2" customFormat="1" ht="15">
      <c r="A103" s="5"/>
      <c r="B103" s="5"/>
      <c r="D103" s="5"/>
      <c r="E103" s="6">
        <f t="shared" si="14"/>
        <v>0</v>
      </c>
      <c r="G103" s="5"/>
      <c r="H103" s="6">
        <f t="shared" si="10"/>
        <v>0</v>
      </c>
      <c r="I103" s="5"/>
      <c r="J103" s="6">
        <f t="shared" si="11"/>
        <v>0</v>
      </c>
      <c r="K103" s="5"/>
      <c r="L103" s="6" t="e">
        <f t="shared" si="12"/>
        <v>#DIV/0!</v>
      </c>
      <c r="M103" s="6" t="e">
        <f t="shared" si="13"/>
        <v>#DIV/0!</v>
      </c>
    </row>
    <row r="104" spans="1:13" s="2" customFormat="1" ht="15">
      <c r="A104" s="5"/>
      <c r="B104" s="5"/>
      <c r="D104" s="5"/>
      <c r="E104" s="6">
        <f t="shared" si="14"/>
        <v>0</v>
      </c>
      <c r="G104" s="5"/>
      <c r="H104" s="6">
        <f t="shared" si="10"/>
        <v>0</v>
      </c>
      <c r="I104" s="5"/>
      <c r="J104" s="6">
        <f t="shared" si="11"/>
        <v>0</v>
      </c>
      <c r="K104" s="5"/>
      <c r="L104" s="6" t="e">
        <f t="shared" si="12"/>
        <v>#DIV/0!</v>
      </c>
      <c r="M104" s="6" t="e">
        <f t="shared" si="13"/>
        <v>#DIV/0!</v>
      </c>
    </row>
    <row r="105" spans="1:13" s="2" customFormat="1" ht="15">
      <c r="A105" s="5"/>
      <c r="B105" s="5"/>
      <c r="D105" s="5"/>
      <c r="E105" s="6">
        <f t="shared" si="14"/>
        <v>0</v>
      </c>
      <c r="G105" s="5"/>
      <c r="H105" s="6">
        <f t="shared" si="10"/>
        <v>0</v>
      </c>
      <c r="I105" s="5"/>
      <c r="J105" s="6">
        <f t="shared" si="11"/>
        <v>0</v>
      </c>
      <c r="K105" s="5"/>
      <c r="L105" s="6" t="e">
        <f t="shared" si="12"/>
        <v>#DIV/0!</v>
      </c>
      <c r="M105" s="6" t="e">
        <f t="shared" si="13"/>
        <v>#DIV/0!</v>
      </c>
    </row>
    <row r="106" spans="1:13" s="2" customFormat="1" ht="15">
      <c r="A106" s="5"/>
      <c r="B106" s="5"/>
      <c r="D106" s="5"/>
      <c r="E106" s="6">
        <f t="shared" si="14"/>
        <v>0</v>
      </c>
      <c r="G106" s="5"/>
      <c r="H106" s="6">
        <f t="shared" si="10"/>
        <v>0</v>
      </c>
      <c r="I106" s="5"/>
      <c r="J106" s="6">
        <f t="shared" si="11"/>
        <v>0</v>
      </c>
      <c r="K106" s="5"/>
      <c r="L106" s="6" t="e">
        <f t="shared" si="12"/>
        <v>#DIV/0!</v>
      </c>
      <c r="M106" s="6" t="e">
        <f t="shared" si="13"/>
        <v>#DIV/0!</v>
      </c>
    </row>
    <row r="107" spans="1:13" s="2" customFormat="1" ht="15">
      <c r="A107" s="5"/>
      <c r="B107" s="5"/>
      <c r="D107" s="5"/>
      <c r="E107" s="6">
        <f t="shared" si="14"/>
        <v>0</v>
      </c>
      <c r="G107" s="5"/>
      <c r="H107" s="6">
        <f aca="true" t="shared" si="15" ref="H107:H121">B107*(F107*G107)</f>
        <v>0</v>
      </c>
      <c r="I107" s="5"/>
      <c r="J107" s="6">
        <f aca="true" t="shared" si="16" ref="J107:J121">(H107*I107)</f>
        <v>0</v>
      </c>
      <c r="K107" s="5"/>
      <c r="L107" s="6" t="e">
        <f aca="true" t="shared" si="17" ref="L107:L121">(B107*K107+E107+H107+J107)/B107</f>
        <v>#DIV/0!</v>
      </c>
      <c r="M107" s="6" t="e">
        <f aca="true" t="shared" si="18" ref="M107:M121">L107*B107</f>
        <v>#DIV/0!</v>
      </c>
    </row>
    <row r="108" spans="1:13" s="2" customFormat="1" ht="15">
      <c r="A108" s="5"/>
      <c r="B108" s="5"/>
      <c r="D108" s="5"/>
      <c r="E108" s="6">
        <f t="shared" si="14"/>
        <v>0</v>
      </c>
      <c r="G108" s="5"/>
      <c r="H108" s="6">
        <f t="shared" si="15"/>
        <v>0</v>
      </c>
      <c r="I108" s="5"/>
      <c r="J108" s="6">
        <f t="shared" si="16"/>
        <v>0</v>
      </c>
      <c r="K108" s="5"/>
      <c r="L108" s="6" t="e">
        <f t="shared" si="17"/>
        <v>#DIV/0!</v>
      </c>
      <c r="M108" s="6" t="e">
        <f t="shared" si="18"/>
        <v>#DIV/0!</v>
      </c>
    </row>
    <row r="109" spans="1:13" s="2" customFormat="1" ht="15">
      <c r="A109" s="5"/>
      <c r="B109" s="5"/>
      <c r="D109" s="5"/>
      <c r="E109" s="6">
        <f t="shared" si="14"/>
        <v>0</v>
      </c>
      <c r="G109" s="5"/>
      <c r="H109" s="6">
        <f t="shared" si="15"/>
        <v>0</v>
      </c>
      <c r="I109" s="5"/>
      <c r="J109" s="6">
        <f t="shared" si="16"/>
        <v>0</v>
      </c>
      <c r="K109" s="5"/>
      <c r="L109" s="6" t="e">
        <f t="shared" si="17"/>
        <v>#DIV/0!</v>
      </c>
      <c r="M109" s="6" t="e">
        <f t="shared" si="18"/>
        <v>#DIV/0!</v>
      </c>
    </row>
    <row r="110" spans="1:13" s="2" customFormat="1" ht="15">
      <c r="A110" s="5"/>
      <c r="B110" s="5"/>
      <c r="D110" s="5"/>
      <c r="E110" s="6">
        <f t="shared" si="14"/>
        <v>0</v>
      </c>
      <c r="G110" s="5"/>
      <c r="H110" s="6">
        <f t="shared" si="15"/>
        <v>0</v>
      </c>
      <c r="I110" s="5"/>
      <c r="J110" s="6">
        <f t="shared" si="16"/>
        <v>0</v>
      </c>
      <c r="K110" s="5"/>
      <c r="L110" s="6" t="e">
        <f t="shared" si="17"/>
        <v>#DIV/0!</v>
      </c>
      <c r="M110" s="6" t="e">
        <f t="shared" si="18"/>
        <v>#DIV/0!</v>
      </c>
    </row>
    <row r="111" spans="1:13" s="2" customFormat="1" ht="15">
      <c r="A111" s="5"/>
      <c r="B111" s="5"/>
      <c r="D111" s="5"/>
      <c r="E111" s="6">
        <f t="shared" si="14"/>
        <v>0</v>
      </c>
      <c r="G111" s="5"/>
      <c r="H111" s="6">
        <f t="shared" si="15"/>
        <v>0</v>
      </c>
      <c r="I111" s="5"/>
      <c r="J111" s="6">
        <f t="shared" si="16"/>
        <v>0</v>
      </c>
      <c r="K111" s="5"/>
      <c r="L111" s="6" t="e">
        <f t="shared" si="17"/>
        <v>#DIV/0!</v>
      </c>
      <c r="M111" s="6" t="e">
        <f t="shared" si="18"/>
        <v>#DIV/0!</v>
      </c>
    </row>
    <row r="112" spans="1:13" s="2" customFormat="1" ht="15">
      <c r="A112" s="5"/>
      <c r="B112" s="5"/>
      <c r="D112" s="5"/>
      <c r="E112" s="6">
        <f t="shared" si="14"/>
        <v>0</v>
      </c>
      <c r="G112" s="5"/>
      <c r="H112" s="6">
        <f t="shared" si="15"/>
        <v>0</v>
      </c>
      <c r="I112" s="5"/>
      <c r="J112" s="6">
        <f t="shared" si="16"/>
        <v>0</v>
      </c>
      <c r="K112" s="5"/>
      <c r="L112" s="6" t="e">
        <f t="shared" si="17"/>
        <v>#DIV/0!</v>
      </c>
      <c r="M112" s="6" t="e">
        <f t="shared" si="18"/>
        <v>#DIV/0!</v>
      </c>
    </row>
    <row r="113" spans="1:13" s="2" customFormat="1" ht="15">
      <c r="A113" s="5"/>
      <c r="B113" s="5"/>
      <c r="D113" s="5"/>
      <c r="E113" s="6">
        <f t="shared" si="14"/>
        <v>0</v>
      </c>
      <c r="G113" s="5"/>
      <c r="H113" s="6">
        <f t="shared" si="15"/>
        <v>0</v>
      </c>
      <c r="I113" s="5"/>
      <c r="J113" s="6">
        <f t="shared" si="16"/>
        <v>0</v>
      </c>
      <c r="K113" s="5"/>
      <c r="L113" s="6" t="e">
        <f t="shared" si="17"/>
        <v>#DIV/0!</v>
      </c>
      <c r="M113" s="6" t="e">
        <f t="shared" si="18"/>
        <v>#DIV/0!</v>
      </c>
    </row>
    <row r="114" spans="1:13" s="2" customFormat="1" ht="15">
      <c r="A114" s="5"/>
      <c r="B114" s="5"/>
      <c r="D114" s="5"/>
      <c r="E114" s="6">
        <f t="shared" si="14"/>
        <v>0</v>
      </c>
      <c r="G114" s="5"/>
      <c r="H114" s="6">
        <f t="shared" si="15"/>
        <v>0</v>
      </c>
      <c r="I114" s="5"/>
      <c r="J114" s="6">
        <f t="shared" si="16"/>
        <v>0</v>
      </c>
      <c r="K114" s="5"/>
      <c r="L114" s="6" t="e">
        <f t="shared" si="17"/>
        <v>#DIV/0!</v>
      </c>
      <c r="M114" s="6" t="e">
        <f t="shared" si="18"/>
        <v>#DIV/0!</v>
      </c>
    </row>
    <row r="115" spans="1:13" s="2" customFormat="1" ht="15">
      <c r="A115" s="5"/>
      <c r="B115" s="5"/>
      <c r="D115" s="5"/>
      <c r="E115" s="6">
        <f t="shared" si="14"/>
        <v>0</v>
      </c>
      <c r="G115" s="5"/>
      <c r="H115" s="6">
        <f t="shared" si="15"/>
        <v>0</v>
      </c>
      <c r="I115" s="5"/>
      <c r="J115" s="6">
        <f t="shared" si="16"/>
        <v>0</v>
      </c>
      <c r="K115" s="5"/>
      <c r="L115" s="6" t="e">
        <f t="shared" si="17"/>
        <v>#DIV/0!</v>
      </c>
      <c r="M115" s="6" t="e">
        <f t="shared" si="18"/>
        <v>#DIV/0!</v>
      </c>
    </row>
    <row r="116" spans="1:13" s="2" customFormat="1" ht="15">
      <c r="A116" s="5"/>
      <c r="B116" s="5"/>
      <c r="D116" s="5"/>
      <c r="E116" s="6">
        <f t="shared" si="14"/>
        <v>0</v>
      </c>
      <c r="G116" s="5"/>
      <c r="H116" s="6">
        <f t="shared" si="15"/>
        <v>0</v>
      </c>
      <c r="I116" s="5"/>
      <c r="J116" s="6">
        <f t="shared" si="16"/>
        <v>0</v>
      </c>
      <c r="K116" s="5"/>
      <c r="L116" s="6" t="e">
        <f t="shared" si="17"/>
        <v>#DIV/0!</v>
      </c>
      <c r="M116" s="6" t="e">
        <f t="shared" si="18"/>
        <v>#DIV/0!</v>
      </c>
    </row>
    <row r="117" spans="1:13" s="2" customFormat="1" ht="15">
      <c r="A117" s="5"/>
      <c r="B117" s="5"/>
      <c r="D117" s="5"/>
      <c r="E117" s="6">
        <f t="shared" si="14"/>
        <v>0</v>
      </c>
      <c r="G117" s="5"/>
      <c r="H117" s="6">
        <f t="shared" si="15"/>
        <v>0</v>
      </c>
      <c r="I117" s="5"/>
      <c r="J117" s="6">
        <f t="shared" si="16"/>
        <v>0</v>
      </c>
      <c r="K117" s="5"/>
      <c r="L117" s="6" t="e">
        <f t="shared" si="17"/>
        <v>#DIV/0!</v>
      </c>
      <c r="M117" s="6" t="e">
        <f t="shared" si="18"/>
        <v>#DIV/0!</v>
      </c>
    </row>
    <row r="118" spans="1:13" s="2" customFormat="1" ht="15">
      <c r="A118" s="5"/>
      <c r="B118" s="5"/>
      <c r="D118" s="5"/>
      <c r="E118" s="6">
        <f t="shared" si="14"/>
        <v>0</v>
      </c>
      <c r="G118" s="5"/>
      <c r="H118" s="6">
        <f t="shared" si="15"/>
        <v>0</v>
      </c>
      <c r="I118" s="5"/>
      <c r="J118" s="6">
        <f t="shared" si="16"/>
        <v>0</v>
      </c>
      <c r="K118" s="5"/>
      <c r="L118" s="6" t="e">
        <f t="shared" si="17"/>
        <v>#DIV/0!</v>
      </c>
      <c r="M118" s="6" t="e">
        <f t="shared" si="18"/>
        <v>#DIV/0!</v>
      </c>
    </row>
    <row r="119" spans="1:13" s="2" customFormat="1" ht="15">
      <c r="A119" s="5"/>
      <c r="B119" s="5"/>
      <c r="D119" s="5"/>
      <c r="E119" s="6">
        <f t="shared" si="14"/>
        <v>0</v>
      </c>
      <c r="G119" s="5"/>
      <c r="H119" s="6">
        <f t="shared" si="15"/>
        <v>0</v>
      </c>
      <c r="I119" s="5"/>
      <c r="J119" s="6">
        <f t="shared" si="16"/>
        <v>0</v>
      </c>
      <c r="K119" s="5"/>
      <c r="L119" s="6" t="e">
        <f t="shared" si="17"/>
        <v>#DIV/0!</v>
      </c>
      <c r="M119" s="6" t="e">
        <f t="shared" si="18"/>
        <v>#DIV/0!</v>
      </c>
    </row>
    <row r="120" spans="1:13" s="2" customFormat="1" ht="15">
      <c r="A120" s="5"/>
      <c r="B120" s="5"/>
      <c r="D120" s="5"/>
      <c r="E120" s="6">
        <f t="shared" si="14"/>
        <v>0</v>
      </c>
      <c r="G120" s="5"/>
      <c r="H120" s="6">
        <f t="shared" si="15"/>
        <v>0</v>
      </c>
      <c r="I120" s="5"/>
      <c r="J120" s="6">
        <f t="shared" si="16"/>
        <v>0</v>
      </c>
      <c r="K120" s="5"/>
      <c r="L120" s="6" t="e">
        <f t="shared" si="17"/>
        <v>#DIV/0!</v>
      </c>
      <c r="M120" s="6" t="e">
        <f t="shared" si="18"/>
        <v>#DIV/0!</v>
      </c>
    </row>
    <row r="121" spans="1:13" s="2" customFormat="1" ht="15">
      <c r="A121" s="5"/>
      <c r="B121" s="5"/>
      <c r="D121" s="5"/>
      <c r="E121" s="6">
        <f t="shared" si="14"/>
        <v>0</v>
      </c>
      <c r="G121" s="5"/>
      <c r="H121" s="6">
        <f t="shared" si="15"/>
        <v>0</v>
      </c>
      <c r="I121" s="5"/>
      <c r="J121" s="6">
        <f t="shared" si="16"/>
        <v>0</v>
      </c>
      <c r="K121" s="5"/>
      <c r="L121" s="6" t="e">
        <f t="shared" si="17"/>
        <v>#DIV/0!</v>
      </c>
      <c r="M121" s="6" t="e">
        <f t="shared" si="18"/>
        <v>#DIV/0!</v>
      </c>
    </row>
    <row r="122" ht="15">
      <c r="G122" s="5"/>
    </row>
    <row r="123" ht="15">
      <c r="G123" s="5"/>
    </row>
    <row r="124" ht="15">
      <c r="G124" s="5"/>
    </row>
    <row r="125" ht="15">
      <c r="G125" s="5"/>
    </row>
    <row r="126" ht="15">
      <c r="G126" s="5"/>
    </row>
    <row r="127" ht="15">
      <c r="G127" s="5"/>
    </row>
    <row r="128" ht="15">
      <c r="G128" s="5"/>
    </row>
    <row r="129" ht="15">
      <c r="G129" s="5"/>
    </row>
    <row r="130" ht="15">
      <c r="G130" s="5"/>
    </row>
    <row r="131" ht="15">
      <c r="G131" s="5"/>
    </row>
    <row r="132" ht="15">
      <c r="G132" s="5"/>
    </row>
    <row r="133" ht="15">
      <c r="G133" s="5"/>
    </row>
    <row r="134" ht="15">
      <c r="G134" s="5"/>
    </row>
    <row r="135" ht="15">
      <c r="G135" s="5"/>
    </row>
    <row r="136" ht="15">
      <c r="G136" s="5"/>
    </row>
    <row r="137" ht="15">
      <c r="G137" s="5"/>
    </row>
    <row r="138" ht="15">
      <c r="G138" s="5"/>
    </row>
    <row r="139" ht="15">
      <c r="G139" s="5"/>
    </row>
    <row r="140" ht="15">
      <c r="G140" s="5"/>
    </row>
    <row r="141" ht="15">
      <c r="G141" s="5"/>
    </row>
    <row r="142" ht="15">
      <c r="G142" s="5"/>
    </row>
    <row r="143" ht="15">
      <c r="G143" s="5"/>
    </row>
    <row r="144" ht="15">
      <c r="G144" s="5"/>
    </row>
    <row r="145" ht="15">
      <c r="G145" s="5"/>
    </row>
    <row r="146" ht="15">
      <c r="G146" s="5"/>
    </row>
    <row r="147" ht="15">
      <c r="G147" s="5"/>
    </row>
    <row r="148" ht="15">
      <c r="G148" s="5"/>
    </row>
    <row r="149" ht="15">
      <c r="G149" s="5"/>
    </row>
    <row r="150" ht="15">
      <c r="G150" s="5"/>
    </row>
    <row r="151" ht="15">
      <c r="G151" s="5"/>
    </row>
    <row r="152" ht="15">
      <c r="G152" s="5"/>
    </row>
    <row r="153" ht="15">
      <c r="G153" s="5"/>
    </row>
    <row r="154" ht="15">
      <c r="G154" s="5"/>
    </row>
    <row r="155" ht="15">
      <c r="G155" s="5"/>
    </row>
    <row r="156" ht="15">
      <c r="G156" s="5"/>
    </row>
    <row r="157" ht="15">
      <c r="G157" s="5"/>
    </row>
    <row r="158" ht="15">
      <c r="G158" s="5"/>
    </row>
    <row r="159" ht="15">
      <c r="G159" s="5"/>
    </row>
    <row r="160" ht="15">
      <c r="G160" s="5"/>
    </row>
    <row r="161" ht="15">
      <c r="G161" s="5"/>
    </row>
    <row r="162" ht="15">
      <c r="G162" s="5"/>
    </row>
    <row r="163" ht="15">
      <c r="G163" s="5"/>
    </row>
    <row r="164" ht="15">
      <c r="G164" s="5"/>
    </row>
    <row r="165" ht="15">
      <c r="G165" s="5"/>
    </row>
    <row r="166" ht="15">
      <c r="G166" s="5"/>
    </row>
    <row r="167" ht="15">
      <c r="G167" s="5"/>
    </row>
    <row r="168" ht="15">
      <c r="G168" s="5"/>
    </row>
    <row r="169" ht="15">
      <c r="G169" s="5"/>
    </row>
    <row r="170" ht="15">
      <c r="G170" s="5"/>
    </row>
    <row r="171" ht="15">
      <c r="G171" s="5"/>
    </row>
    <row r="172" ht="15">
      <c r="G172" s="5"/>
    </row>
    <row r="173" ht="15">
      <c r="G173" s="5"/>
    </row>
    <row r="174" ht="15">
      <c r="G174" s="5"/>
    </row>
    <row r="175" ht="15">
      <c r="G175" s="5"/>
    </row>
    <row r="176" ht="15">
      <c r="G176" s="5"/>
    </row>
    <row r="177" ht="15">
      <c r="G177" s="5"/>
    </row>
    <row r="178" ht="15">
      <c r="G178" s="5"/>
    </row>
    <row r="179" ht="15">
      <c r="G179" s="5"/>
    </row>
    <row r="180" ht="15">
      <c r="G180" s="5"/>
    </row>
    <row r="181" ht="15">
      <c r="G181" s="5"/>
    </row>
    <row r="182" ht="15">
      <c r="G182" s="5"/>
    </row>
    <row r="183" ht="15">
      <c r="G183" s="5"/>
    </row>
    <row r="184" ht="15">
      <c r="G184" s="5"/>
    </row>
    <row r="185" ht="15">
      <c r="G185" s="5"/>
    </row>
    <row r="186" ht="15">
      <c r="G186" s="5"/>
    </row>
    <row r="187" ht="15">
      <c r="G187" s="5"/>
    </row>
    <row r="188" ht="15">
      <c r="G188" s="5"/>
    </row>
    <row r="189" ht="15">
      <c r="G189" s="5"/>
    </row>
    <row r="190" ht="15">
      <c r="G190" s="5"/>
    </row>
    <row r="191" ht="15">
      <c r="G191" s="5"/>
    </row>
    <row r="192" ht="15">
      <c r="G192" s="5"/>
    </row>
    <row r="193" ht="15">
      <c r="G193" s="5"/>
    </row>
    <row r="194" ht="15">
      <c r="G194" s="5"/>
    </row>
    <row r="195" ht="15">
      <c r="G195" s="5"/>
    </row>
    <row r="196" ht="15">
      <c r="G196" s="5"/>
    </row>
    <row r="197" ht="15">
      <c r="G197" s="5"/>
    </row>
    <row r="198" ht="15">
      <c r="G198" s="5"/>
    </row>
    <row r="199" ht="15">
      <c r="G199" s="5"/>
    </row>
    <row r="200" ht="15">
      <c r="G200" s="5"/>
    </row>
    <row r="201" ht="15">
      <c r="G201" s="5"/>
    </row>
    <row r="202" ht="15">
      <c r="G202" s="5"/>
    </row>
    <row r="203" ht="15">
      <c r="G203" s="5"/>
    </row>
    <row r="204" ht="15">
      <c r="G204" s="5"/>
    </row>
    <row r="205" ht="15">
      <c r="G205" s="5"/>
    </row>
    <row r="206" ht="15">
      <c r="G206" s="5"/>
    </row>
    <row r="207" ht="15">
      <c r="G207" s="5"/>
    </row>
    <row r="208" ht="15">
      <c r="G208" s="5"/>
    </row>
    <row r="209" ht="15">
      <c r="G209" s="5"/>
    </row>
    <row r="210" ht="15">
      <c r="G210" s="5"/>
    </row>
    <row r="211" ht="15">
      <c r="G211" s="5"/>
    </row>
    <row r="212" ht="15">
      <c r="G212" s="5"/>
    </row>
    <row r="213" ht="15">
      <c r="G213" s="5"/>
    </row>
    <row r="214" ht="15">
      <c r="G214" s="5"/>
    </row>
    <row r="215" ht="15">
      <c r="G215" s="5"/>
    </row>
    <row r="216" ht="15">
      <c r="G216" s="5"/>
    </row>
    <row r="217" ht="15">
      <c r="G217" s="5"/>
    </row>
    <row r="218" ht="15">
      <c r="G218" s="5"/>
    </row>
    <row r="219" ht="15">
      <c r="G219" s="5"/>
    </row>
    <row r="220" ht="15">
      <c r="G220" s="5"/>
    </row>
    <row r="221" ht="15">
      <c r="G221" s="5"/>
    </row>
    <row r="222" ht="15">
      <c r="G222" s="5"/>
    </row>
    <row r="223" ht="15">
      <c r="G223" s="5"/>
    </row>
    <row r="224" ht="15">
      <c r="G224" s="5"/>
    </row>
    <row r="225" ht="15">
      <c r="G225" s="5"/>
    </row>
    <row r="226" ht="15">
      <c r="G226" s="5"/>
    </row>
    <row r="227" ht="15">
      <c r="G227" s="5"/>
    </row>
    <row r="228" ht="15">
      <c r="G228" s="5"/>
    </row>
    <row r="229" ht="15">
      <c r="G229" s="5"/>
    </row>
    <row r="230" ht="15">
      <c r="G230" s="5"/>
    </row>
    <row r="231" ht="15">
      <c r="G231" s="5"/>
    </row>
    <row r="232" ht="15">
      <c r="G232" s="5"/>
    </row>
    <row r="233" ht="15">
      <c r="G233" s="5"/>
    </row>
    <row r="234" ht="15">
      <c r="G234" s="5"/>
    </row>
    <row r="235" ht="15">
      <c r="G235" s="5"/>
    </row>
    <row r="236" ht="15">
      <c r="G236" s="5"/>
    </row>
    <row r="237" ht="15">
      <c r="G237" s="5"/>
    </row>
    <row r="238" ht="15">
      <c r="G238" s="5"/>
    </row>
    <row r="239" ht="15">
      <c r="G239" s="5"/>
    </row>
    <row r="240" ht="15">
      <c r="G240" s="5"/>
    </row>
    <row r="241" ht="15">
      <c r="G241" s="5"/>
    </row>
    <row r="242" ht="15">
      <c r="G242" s="5"/>
    </row>
    <row r="243" ht="15">
      <c r="G243" s="5"/>
    </row>
    <row r="244" ht="15">
      <c r="G244" s="5"/>
    </row>
    <row r="245" ht="15">
      <c r="G245" s="5"/>
    </row>
    <row r="246" ht="15">
      <c r="G246" s="5"/>
    </row>
    <row r="247" ht="15">
      <c r="G247" s="5"/>
    </row>
    <row r="248" ht="15">
      <c r="G248" s="5"/>
    </row>
    <row r="249" ht="15">
      <c r="G249" s="5"/>
    </row>
    <row r="250" ht="15">
      <c r="G250" s="5"/>
    </row>
    <row r="251" ht="15">
      <c r="G251" s="5"/>
    </row>
    <row r="252" ht="15">
      <c r="G252" s="5"/>
    </row>
    <row r="253" ht="15">
      <c r="G253" s="5"/>
    </row>
    <row r="254" ht="15">
      <c r="G254" s="5"/>
    </row>
    <row r="255" ht="15">
      <c r="G255" s="5"/>
    </row>
    <row r="256" ht="15">
      <c r="G256" s="5"/>
    </row>
    <row r="257" ht="15">
      <c r="G257" s="5"/>
    </row>
    <row r="258" ht="15">
      <c r="G258" s="5"/>
    </row>
    <row r="259" ht="15">
      <c r="G259" s="5"/>
    </row>
    <row r="260" ht="15">
      <c r="G260" s="5"/>
    </row>
    <row r="261" ht="15">
      <c r="G261" s="5"/>
    </row>
    <row r="262" ht="15">
      <c r="G262" s="5"/>
    </row>
    <row r="263" ht="15">
      <c r="G263" s="5"/>
    </row>
    <row r="264" ht="15">
      <c r="G264" s="5"/>
    </row>
    <row r="265" ht="15">
      <c r="G265" s="5"/>
    </row>
    <row r="266" ht="15">
      <c r="G266" s="5"/>
    </row>
    <row r="267" ht="15">
      <c r="G267" s="5"/>
    </row>
    <row r="268" ht="15">
      <c r="G268" s="5"/>
    </row>
    <row r="269" ht="15">
      <c r="G269" s="5"/>
    </row>
    <row r="270" ht="15">
      <c r="G270" s="5"/>
    </row>
    <row r="271" ht="15">
      <c r="G271" s="5"/>
    </row>
    <row r="272" ht="15">
      <c r="G272" s="5"/>
    </row>
    <row r="273" ht="15">
      <c r="G273" s="5"/>
    </row>
    <row r="274" ht="15">
      <c r="G274" s="5"/>
    </row>
    <row r="275" ht="15">
      <c r="G275" s="5"/>
    </row>
    <row r="276" ht="15">
      <c r="G276" s="5"/>
    </row>
    <row r="277" ht="15">
      <c r="G277" s="5"/>
    </row>
    <row r="278" ht="15">
      <c r="G278" s="5"/>
    </row>
    <row r="279" ht="15">
      <c r="G279" s="5"/>
    </row>
    <row r="280" ht="15">
      <c r="G280" s="5"/>
    </row>
    <row r="281" ht="15">
      <c r="G281" s="5"/>
    </row>
    <row r="282" ht="15">
      <c r="G282" s="5"/>
    </row>
    <row r="283" ht="15">
      <c r="G283" s="5"/>
    </row>
    <row r="284" ht="15">
      <c r="G284" s="5"/>
    </row>
    <row r="285" ht="15">
      <c r="G285" s="5"/>
    </row>
    <row r="286" ht="15">
      <c r="G286" s="5"/>
    </row>
    <row r="287" ht="15">
      <c r="G287" s="5"/>
    </row>
    <row r="288" ht="15">
      <c r="G288" s="5"/>
    </row>
    <row r="289" ht="15">
      <c r="G289" s="5"/>
    </row>
    <row r="290" ht="15">
      <c r="G290" s="5"/>
    </row>
    <row r="291" ht="15">
      <c r="G291" s="5"/>
    </row>
    <row r="292" ht="15">
      <c r="G292" s="5"/>
    </row>
    <row r="293" ht="15">
      <c r="G293" s="5"/>
    </row>
    <row r="294" ht="15">
      <c r="G294" s="5"/>
    </row>
    <row r="295" ht="15">
      <c r="G295" s="5"/>
    </row>
    <row r="296" ht="15">
      <c r="G296" s="5"/>
    </row>
    <row r="297" ht="15">
      <c r="G297" s="5"/>
    </row>
    <row r="298" ht="15">
      <c r="G298" s="5"/>
    </row>
    <row r="299" ht="15">
      <c r="G299" s="5"/>
    </row>
    <row r="300" ht="15">
      <c r="G300" s="5"/>
    </row>
    <row r="301" ht="15">
      <c r="G301" s="5"/>
    </row>
    <row r="302" ht="15">
      <c r="G302" s="5"/>
    </row>
    <row r="303" ht="15">
      <c r="G303" s="5"/>
    </row>
    <row r="304" ht="15">
      <c r="G304" s="5"/>
    </row>
    <row r="305" ht="15">
      <c r="G305" s="5"/>
    </row>
    <row r="306" ht="15">
      <c r="G306" s="5"/>
    </row>
    <row r="307" ht="15">
      <c r="G307" s="5"/>
    </row>
    <row r="308" ht="15">
      <c r="G308" s="5"/>
    </row>
    <row r="309" ht="15">
      <c r="G309" s="5"/>
    </row>
    <row r="310" ht="15">
      <c r="G310" s="5"/>
    </row>
    <row r="311" ht="15">
      <c r="G311" s="5"/>
    </row>
    <row r="312" ht="15">
      <c r="G312" s="5"/>
    </row>
    <row r="313" ht="15">
      <c r="G313" s="5"/>
    </row>
    <row r="314" ht="15">
      <c r="G314" s="5"/>
    </row>
    <row r="315" ht="15">
      <c r="G315" s="5"/>
    </row>
    <row r="316" ht="15">
      <c r="G316" s="5"/>
    </row>
    <row r="317" ht="15">
      <c r="G317" s="5"/>
    </row>
    <row r="318" ht="15">
      <c r="G318" s="5"/>
    </row>
    <row r="319" ht="15">
      <c r="G319" s="5"/>
    </row>
    <row r="320" ht="15">
      <c r="G320" s="5"/>
    </row>
    <row r="321" ht="15">
      <c r="G321" s="5"/>
    </row>
    <row r="322" ht="15">
      <c r="G322" s="5"/>
    </row>
    <row r="323" ht="15">
      <c r="G323" s="5"/>
    </row>
    <row r="324" ht="15">
      <c r="G324" s="5"/>
    </row>
    <row r="325" ht="15">
      <c r="G325" s="5"/>
    </row>
    <row r="326" ht="15">
      <c r="G326" s="5"/>
    </row>
    <row r="327" ht="15">
      <c r="G327" s="5"/>
    </row>
    <row r="328" ht="15">
      <c r="G328" s="5"/>
    </row>
    <row r="329" ht="15">
      <c r="G329" s="5"/>
    </row>
    <row r="330" ht="15">
      <c r="G330" s="5"/>
    </row>
    <row r="331" ht="15">
      <c r="G331" s="5"/>
    </row>
    <row r="332" ht="15">
      <c r="G332" s="5"/>
    </row>
    <row r="333" ht="15">
      <c r="G333" s="5"/>
    </row>
    <row r="334" ht="15">
      <c r="G334" s="5"/>
    </row>
    <row r="335" ht="15">
      <c r="G335" s="5"/>
    </row>
    <row r="336" ht="15">
      <c r="G336" s="5"/>
    </row>
    <row r="337" ht="15">
      <c r="G337" s="5"/>
    </row>
    <row r="338" ht="15">
      <c r="G338" s="5"/>
    </row>
    <row r="339" ht="15">
      <c r="G339" s="5"/>
    </row>
    <row r="340" ht="15">
      <c r="G340" s="5"/>
    </row>
    <row r="341" ht="15">
      <c r="G341" s="5"/>
    </row>
    <row r="342" ht="15">
      <c r="G342" s="5"/>
    </row>
    <row r="343" ht="15">
      <c r="G343" s="5"/>
    </row>
    <row r="344" ht="15">
      <c r="G344" s="5"/>
    </row>
    <row r="345" ht="15">
      <c r="G345" s="5"/>
    </row>
    <row r="346" ht="15">
      <c r="G346" s="5"/>
    </row>
    <row r="347" ht="15">
      <c r="G347" s="5"/>
    </row>
    <row r="348" ht="15">
      <c r="G348" s="5"/>
    </row>
    <row r="349" ht="15">
      <c r="G349" s="5"/>
    </row>
    <row r="350" ht="15">
      <c r="G350" s="5"/>
    </row>
    <row r="351" ht="15">
      <c r="G351" s="5"/>
    </row>
    <row r="352" ht="15">
      <c r="G352" s="5"/>
    </row>
    <row r="353" ht="15">
      <c r="G353" s="5"/>
    </row>
    <row r="354" ht="15">
      <c r="G354" s="5"/>
    </row>
    <row r="355" ht="15">
      <c r="G355" s="5"/>
    </row>
    <row r="356" ht="15">
      <c r="G356" s="5"/>
    </row>
    <row r="357" ht="15">
      <c r="G357" s="5"/>
    </row>
    <row r="358" ht="15">
      <c r="G358" s="5"/>
    </row>
    <row r="359" ht="15">
      <c r="G359" s="5"/>
    </row>
    <row r="360" ht="15">
      <c r="G360" s="5"/>
    </row>
    <row r="361" ht="15">
      <c r="G361" s="5"/>
    </row>
    <row r="362" ht="15">
      <c r="G362" s="5"/>
    </row>
    <row r="363" ht="15">
      <c r="G363" s="5"/>
    </row>
    <row r="364" ht="15">
      <c r="G364" s="5"/>
    </row>
    <row r="365" ht="15">
      <c r="G365" s="5"/>
    </row>
    <row r="366" ht="15">
      <c r="G366" s="5"/>
    </row>
    <row r="367" ht="15">
      <c r="G367" s="5"/>
    </row>
    <row r="368" ht="15">
      <c r="G368" s="5"/>
    </row>
    <row r="369" ht="15">
      <c r="G369" s="5"/>
    </row>
    <row r="370" ht="15">
      <c r="G370" s="5"/>
    </row>
    <row r="371" ht="15">
      <c r="G371" s="5"/>
    </row>
    <row r="372" ht="15">
      <c r="G372" s="5"/>
    </row>
    <row r="373" ht="15">
      <c r="G373" s="5"/>
    </row>
    <row r="374" ht="15">
      <c r="G374" s="5"/>
    </row>
    <row r="375" ht="15">
      <c r="G375" s="5"/>
    </row>
    <row r="376" ht="15">
      <c r="G376" s="5"/>
    </row>
    <row r="377" ht="15">
      <c r="G377" s="5"/>
    </row>
    <row r="378" ht="15">
      <c r="G378" s="5"/>
    </row>
    <row r="379" ht="15">
      <c r="G379" s="5"/>
    </row>
    <row r="380" ht="15">
      <c r="G380" s="5"/>
    </row>
    <row r="381" ht="15">
      <c r="G381" s="5"/>
    </row>
    <row r="382" ht="15">
      <c r="G382" s="5"/>
    </row>
    <row r="383" ht="15">
      <c r="G383" s="5"/>
    </row>
    <row r="384" ht="15">
      <c r="G384" s="5"/>
    </row>
    <row r="385" ht="15">
      <c r="G385" s="5"/>
    </row>
    <row r="386" ht="15">
      <c r="G386" s="5"/>
    </row>
    <row r="387" ht="15">
      <c r="G387" s="5"/>
    </row>
    <row r="388" ht="15">
      <c r="G388" s="5"/>
    </row>
    <row r="389" ht="15">
      <c r="G389" s="5"/>
    </row>
    <row r="390" ht="15">
      <c r="G390" s="5"/>
    </row>
    <row r="391" ht="15">
      <c r="G391" s="5"/>
    </row>
    <row r="392" ht="15">
      <c r="G392" s="5"/>
    </row>
    <row r="393" ht="15">
      <c r="G393" s="5"/>
    </row>
    <row r="394" ht="15">
      <c r="G394" s="5"/>
    </row>
    <row r="395" ht="15">
      <c r="G395" s="5"/>
    </row>
    <row r="396" ht="15">
      <c r="G396" s="5"/>
    </row>
    <row r="397" ht="15">
      <c r="G397" s="5"/>
    </row>
    <row r="398" ht="15">
      <c r="G398" s="5"/>
    </row>
    <row r="399" ht="15">
      <c r="G399" s="5"/>
    </row>
    <row r="400" ht="15">
      <c r="G400" s="5"/>
    </row>
    <row r="401" ht="15">
      <c r="G401" s="5"/>
    </row>
    <row r="402" ht="15">
      <c r="G402" s="5"/>
    </row>
    <row r="403" ht="15">
      <c r="G403" s="5"/>
    </row>
    <row r="404" ht="15">
      <c r="G404" s="5"/>
    </row>
    <row r="405" ht="15">
      <c r="G405" s="5"/>
    </row>
    <row r="406" ht="15">
      <c r="G406" s="5"/>
    </row>
    <row r="407" ht="15">
      <c r="G407" s="5"/>
    </row>
    <row r="408" ht="15">
      <c r="G408" s="5"/>
    </row>
    <row r="409" ht="15">
      <c r="G409" s="5"/>
    </row>
    <row r="410" ht="15">
      <c r="G410" s="5"/>
    </row>
    <row r="411" ht="15">
      <c r="G411" s="5"/>
    </row>
    <row r="412" ht="15">
      <c r="G412" s="5"/>
    </row>
    <row r="413" ht="15">
      <c r="G413" s="5"/>
    </row>
    <row r="414" ht="15">
      <c r="G414" s="5"/>
    </row>
    <row r="415" ht="15">
      <c r="G415" s="5"/>
    </row>
    <row r="416" ht="15">
      <c r="G416" s="5"/>
    </row>
    <row r="417" ht="15">
      <c r="G417" s="5"/>
    </row>
    <row r="418" ht="15">
      <c r="G418" s="5"/>
    </row>
    <row r="419" ht="15">
      <c r="G419" s="5"/>
    </row>
    <row r="420" ht="15">
      <c r="G420" s="5"/>
    </row>
    <row r="421" ht="15">
      <c r="G421" s="5"/>
    </row>
    <row r="422" ht="15">
      <c r="G422" s="5"/>
    </row>
    <row r="423" ht="15">
      <c r="G423" s="5"/>
    </row>
    <row r="424" ht="15">
      <c r="G424" s="5"/>
    </row>
    <row r="425" ht="15">
      <c r="G425" s="5"/>
    </row>
    <row r="426" ht="15">
      <c r="G426" s="5"/>
    </row>
    <row r="427" ht="15">
      <c r="G427" s="5"/>
    </row>
    <row r="428" ht="15">
      <c r="G428" s="5"/>
    </row>
    <row r="429" ht="15">
      <c r="G429" s="5"/>
    </row>
    <row r="430" ht="15">
      <c r="G430" s="5"/>
    </row>
    <row r="431" ht="15">
      <c r="G431" s="5"/>
    </row>
    <row r="432" ht="15">
      <c r="G432" s="5"/>
    </row>
    <row r="433" ht="15">
      <c r="G433" s="5"/>
    </row>
    <row r="434" ht="15">
      <c r="G434" s="5"/>
    </row>
    <row r="435" ht="15">
      <c r="G435" s="5"/>
    </row>
    <row r="436" ht="15">
      <c r="G436" s="5"/>
    </row>
    <row r="437" ht="15">
      <c r="G437" s="5"/>
    </row>
    <row r="438" ht="15">
      <c r="G438" s="5"/>
    </row>
    <row r="439" ht="15">
      <c r="G439" s="5"/>
    </row>
    <row r="440" ht="15">
      <c r="G440" s="5"/>
    </row>
    <row r="441" ht="15">
      <c r="G441" s="5"/>
    </row>
    <row r="442" ht="15">
      <c r="G442" s="5"/>
    </row>
    <row r="443" ht="15">
      <c r="G443" s="5"/>
    </row>
    <row r="444" ht="15">
      <c r="G444" s="5"/>
    </row>
    <row r="445" ht="15">
      <c r="G445" s="5"/>
    </row>
    <row r="446" ht="15">
      <c r="G446" s="5"/>
    </row>
    <row r="447" ht="15">
      <c r="G447" s="5"/>
    </row>
    <row r="448" ht="15">
      <c r="G448" s="5"/>
    </row>
    <row r="449" ht="15">
      <c r="G449" s="5"/>
    </row>
    <row r="450" ht="15">
      <c r="G450" s="5"/>
    </row>
    <row r="451" ht="15">
      <c r="G451" s="5"/>
    </row>
    <row r="452" ht="15">
      <c r="G452" s="5"/>
    </row>
    <row r="453" ht="15">
      <c r="G453" s="5"/>
    </row>
    <row r="454" ht="15">
      <c r="G454" s="5"/>
    </row>
    <row r="455" ht="15">
      <c r="G455" s="5"/>
    </row>
    <row r="456" ht="15">
      <c r="G456" s="5"/>
    </row>
    <row r="457" ht="15">
      <c r="G457" s="5"/>
    </row>
    <row r="458" ht="15">
      <c r="G458" s="5"/>
    </row>
    <row r="459" ht="15">
      <c r="G459" s="5"/>
    </row>
    <row r="460" ht="15">
      <c r="G460" s="5"/>
    </row>
    <row r="461" ht="15">
      <c r="G461" s="5"/>
    </row>
    <row r="462" ht="15">
      <c r="G462" s="5"/>
    </row>
    <row r="463" ht="15">
      <c r="G463" s="5"/>
    </row>
    <row r="464" ht="15">
      <c r="G464" s="5"/>
    </row>
    <row r="465" ht="15">
      <c r="G465" s="5"/>
    </row>
    <row r="466" ht="15">
      <c r="G466" s="5"/>
    </row>
    <row r="467" ht="15">
      <c r="G467" s="5"/>
    </row>
    <row r="468" ht="15">
      <c r="G468" s="5"/>
    </row>
    <row r="469" ht="15">
      <c r="G469" s="5"/>
    </row>
    <row r="470" ht="15">
      <c r="G470" s="5"/>
    </row>
    <row r="471" ht="15">
      <c r="G471" s="5"/>
    </row>
    <row r="472" ht="15">
      <c r="G472" s="5"/>
    </row>
    <row r="473" ht="15">
      <c r="G473" s="5"/>
    </row>
    <row r="474" ht="15">
      <c r="G474" s="5"/>
    </row>
    <row r="475" ht="15">
      <c r="G475" s="5"/>
    </row>
    <row r="476" ht="15">
      <c r="G476" s="5"/>
    </row>
    <row r="477" ht="15">
      <c r="G477" s="5"/>
    </row>
    <row r="478" ht="15">
      <c r="G478" s="5"/>
    </row>
    <row r="479" ht="15">
      <c r="G479" s="5"/>
    </row>
    <row r="480" ht="15">
      <c r="G480" s="5"/>
    </row>
    <row r="481" ht="15">
      <c r="G481" s="5"/>
    </row>
    <row r="482" ht="15">
      <c r="G482" s="5"/>
    </row>
    <row r="483" ht="15">
      <c r="G483" s="5"/>
    </row>
    <row r="484" ht="15">
      <c r="G484" s="5"/>
    </row>
    <row r="485" ht="15">
      <c r="G485" s="5"/>
    </row>
    <row r="486" ht="15">
      <c r="G486" s="5"/>
    </row>
    <row r="487" ht="15">
      <c r="G487" s="5"/>
    </row>
    <row r="488" ht="15">
      <c r="G488" s="5"/>
    </row>
    <row r="489" ht="15">
      <c r="G489" s="5"/>
    </row>
    <row r="490" ht="15">
      <c r="G490" s="5"/>
    </row>
    <row r="491" ht="15">
      <c r="G491" s="5"/>
    </row>
    <row r="492" ht="15">
      <c r="G492" s="5"/>
    </row>
    <row r="493" ht="15">
      <c r="G493" s="5"/>
    </row>
    <row r="494" ht="15">
      <c r="G494" s="5"/>
    </row>
    <row r="495" ht="15">
      <c r="G495" s="5"/>
    </row>
    <row r="496" ht="15">
      <c r="G496" s="5"/>
    </row>
    <row r="497" ht="15">
      <c r="G497" s="5"/>
    </row>
    <row r="498" ht="15">
      <c r="G498" s="5"/>
    </row>
    <row r="499" ht="15">
      <c r="G499" s="5"/>
    </row>
    <row r="500" ht="15">
      <c r="G500" s="5"/>
    </row>
    <row r="501" ht="15">
      <c r="G501" s="5"/>
    </row>
    <row r="502" ht="15">
      <c r="G502" s="5"/>
    </row>
    <row r="503" ht="15">
      <c r="G503" s="5"/>
    </row>
    <row r="504" ht="15">
      <c r="G504" s="5"/>
    </row>
    <row r="505" ht="15">
      <c r="G505" s="5"/>
    </row>
    <row r="506" ht="15">
      <c r="G506" s="5"/>
    </row>
    <row r="507" ht="15">
      <c r="G507" s="5"/>
    </row>
    <row r="508" ht="15">
      <c r="G508" s="5"/>
    </row>
    <row r="509" ht="15">
      <c r="G509" s="5"/>
    </row>
    <row r="510" ht="15">
      <c r="G510" s="5"/>
    </row>
    <row r="511" ht="15">
      <c r="G511" s="5"/>
    </row>
    <row r="512" ht="15">
      <c r="G512" s="5"/>
    </row>
    <row r="513" ht="15">
      <c r="G513" s="5"/>
    </row>
    <row r="514" ht="15">
      <c r="G514" s="5"/>
    </row>
    <row r="515" ht="15">
      <c r="G515" s="5"/>
    </row>
    <row r="516" ht="15">
      <c r="G516" s="5"/>
    </row>
    <row r="517" ht="15">
      <c r="G517" s="5"/>
    </row>
    <row r="518" ht="15">
      <c r="G518" s="5"/>
    </row>
    <row r="519" ht="15">
      <c r="G519" s="5"/>
    </row>
    <row r="520" ht="15">
      <c r="G520" s="5"/>
    </row>
    <row r="521" ht="15">
      <c r="G521" s="5"/>
    </row>
    <row r="522" ht="15">
      <c r="G522" s="5"/>
    </row>
    <row r="523" ht="15">
      <c r="G523" s="5"/>
    </row>
    <row r="524" ht="15">
      <c r="G524" s="5"/>
    </row>
    <row r="525" ht="15">
      <c r="G525" s="5"/>
    </row>
    <row r="526" ht="15">
      <c r="G526" s="5"/>
    </row>
    <row r="527" ht="15">
      <c r="G527" s="5"/>
    </row>
    <row r="528" ht="15">
      <c r="G528" s="5"/>
    </row>
    <row r="529" ht="15">
      <c r="G529" s="5"/>
    </row>
    <row r="530" ht="15">
      <c r="G530" s="5"/>
    </row>
    <row r="531" ht="15">
      <c r="G531" s="5"/>
    </row>
    <row r="532" ht="15">
      <c r="G532" s="5"/>
    </row>
    <row r="533" ht="15">
      <c r="G533" s="5"/>
    </row>
    <row r="534" ht="15">
      <c r="G534" s="5"/>
    </row>
    <row r="535" ht="15">
      <c r="G535" s="5"/>
    </row>
    <row r="536" ht="15">
      <c r="G536" s="5"/>
    </row>
    <row r="537" ht="15">
      <c r="G537" s="5"/>
    </row>
    <row r="538" ht="15">
      <c r="G538" s="5"/>
    </row>
    <row r="539" ht="15">
      <c r="G539" s="5"/>
    </row>
    <row r="540" ht="15">
      <c r="G540" s="5"/>
    </row>
    <row r="541" ht="15">
      <c r="G541" s="5"/>
    </row>
    <row r="542" ht="15">
      <c r="G542" s="5"/>
    </row>
    <row r="543" ht="15">
      <c r="G543" s="5"/>
    </row>
    <row r="544" ht="15">
      <c r="G544" s="5"/>
    </row>
    <row r="545" ht="15">
      <c r="G545" s="5"/>
    </row>
    <row r="546" ht="15">
      <c r="G546" s="5"/>
    </row>
    <row r="547" ht="15">
      <c r="G547" s="5"/>
    </row>
    <row r="548" ht="15">
      <c r="G548" s="5"/>
    </row>
    <row r="549" ht="15">
      <c r="G549" s="5"/>
    </row>
    <row r="550" ht="15">
      <c r="G550" s="5"/>
    </row>
    <row r="551" ht="15">
      <c r="G551" s="5"/>
    </row>
    <row r="552" ht="15">
      <c r="G552" s="5"/>
    </row>
    <row r="553" ht="15">
      <c r="G553" s="5"/>
    </row>
    <row r="554" ht="15">
      <c r="G554" s="5"/>
    </row>
    <row r="555" ht="15">
      <c r="G555" s="5"/>
    </row>
    <row r="556" ht="15">
      <c r="G556" s="5"/>
    </row>
    <row r="557" ht="15">
      <c r="G557" s="5"/>
    </row>
    <row r="558" ht="15">
      <c r="G558" s="5"/>
    </row>
    <row r="559" ht="15">
      <c r="G559" s="5"/>
    </row>
    <row r="560" ht="15">
      <c r="G560" s="5"/>
    </row>
    <row r="561" ht="15">
      <c r="G561" s="5"/>
    </row>
    <row r="562" ht="15">
      <c r="G562" s="5"/>
    </row>
    <row r="563" ht="15">
      <c r="G563" s="5"/>
    </row>
    <row r="564" ht="15">
      <c r="G564" s="5"/>
    </row>
    <row r="565" ht="15">
      <c r="G565" s="5"/>
    </row>
    <row r="566" ht="15">
      <c r="G566" s="5"/>
    </row>
    <row r="567" ht="15">
      <c r="G567" s="5"/>
    </row>
    <row r="568" ht="15">
      <c r="G568" s="5"/>
    </row>
    <row r="569" ht="15">
      <c r="G569" s="5"/>
    </row>
    <row r="570" ht="15">
      <c r="G570" s="5"/>
    </row>
    <row r="571" ht="15">
      <c r="G571" s="5"/>
    </row>
    <row r="572" ht="15">
      <c r="G572" s="5"/>
    </row>
    <row r="573" ht="15">
      <c r="G573" s="5"/>
    </row>
    <row r="574" ht="15">
      <c r="G574" s="5"/>
    </row>
    <row r="575" ht="15">
      <c r="G575" s="5"/>
    </row>
    <row r="576" ht="15">
      <c r="G576" s="5"/>
    </row>
    <row r="577" ht="15">
      <c r="G577" s="5"/>
    </row>
    <row r="578" ht="15">
      <c r="G578" s="5"/>
    </row>
    <row r="579" ht="15">
      <c r="G579" s="5"/>
    </row>
    <row r="580" ht="15">
      <c r="G580" s="5"/>
    </row>
    <row r="581" ht="15">
      <c r="G581" s="5"/>
    </row>
    <row r="582" ht="15">
      <c r="G582" s="5"/>
    </row>
    <row r="583" ht="15">
      <c r="G583" s="5"/>
    </row>
    <row r="584" ht="15">
      <c r="G584" s="5"/>
    </row>
    <row r="585" ht="15">
      <c r="G585" s="5"/>
    </row>
    <row r="586" ht="15">
      <c r="G586" s="5"/>
    </row>
    <row r="587" ht="15">
      <c r="G587" s="5"/>
    </row>
    <row r="588" ht="15">
      <c r="G588" s="5"/>
    </row>
    <row r="589" ht="15">
      <c r="G589" s="5"/>
    </row>
    <row r="590" ht="15">
      <c r="G590" s="5"/>
    </row>
    <row r="591" ht="15">
      <c r="G591" s="5"/>
    </row>
    <row r="592" ht="15">
      <c r="G592" s="5"/>
    </row>
    <row r="593" ht="15">
      <c r="G593" s="5"/>
    </row>
    <row r="594" ht="15">
      <c r="G594" s="5"/>
    </row>
    <row r="595" ht="15">
      <c r="G595" s="5"/>
    </row>
    <row r="596" ht="15">
      <c r="G596" s="5"/>
    </row>
    <row r="597" ht="15">
      <c r="G597" s="5"/>
    </row>
    <row r="598" ht="15">
      <c r="G598" s="5"/>
    </row>
    <row r="599" ht="15">
      <c r="G599" s="5"/>
    </row>
    <row r="600" ht="15">
      <c r="G600" s="5"/>
    </row>
    <row r="601" ht="15">
      <c r="G601" s="5"/>
    </row>
    <row r="602" ht="15">
      <c r="G602" s="5"/>
    </row>
    <row r="603" ht="15">
      <c r="G603" s="5"/>
    </row>
    <row r="604" ht="15">
      <c r="G604" s="5"/>
    </row>
    <row r="605" ht="15">
      <c r="G605" s="5"/>
    </row>
    <row r="606" ht="15">
      <c r="G606" s="5"/>
    </row>
    <row r="607" ht="15">
      <c r="G607" s="5"/>
    </row>
    <row r="608" ht="15">
      <c r="G608" s="5"/>
    </row>
    <row r="609" ht="15">
      <c r="G609" s="5"/>
    </row>
    <row r="610" ht="15">
      <c r="G610" s="5"/>
    </row>
    <row r="611" ht="15">
      <c r="G611" s="5"/>
    </row>
    <row r="612" ht="15">
      <c r="G612" s="5"/>
    </row>
    <row r="613" ht="15">
      <c r="G613" s="5"/>
    </row>
    <row r="614" ht="15">
      <c r="G614" s="5"/>
    </row>
    <row r="615" ht="15">
      <c r="G615" s="5"/>
    </row>
    <row r="616" ht="15">
      <c r="G616" s="5"/>
    </row>
    <row r="617" ht="15">
      <c r="G617" s="5"/>
    </row>
    <row r="618" ht="15">
      <c r="G618" s="5"/>
    </row>
    <row r="619" ht="15">
      <c r="G619" s="5"/>
    </row>
    <row r="620" ht="15">
      <c r="G620" s="5"/>
    </row>
    <row r="621" ht="15">
      <c r="G621" s="5"/>
    </row>
    <row r="622" ht="15">
      <c r="G622" s="5"/>
    </row>
    <row r="623" ht="15">
      <c r="G623" s="5"/>
    </row>
    <row r="624" ht="15">
      <c r="G624" s="5"/>
    </row>
    <row r="625" ht="15">
      <c r="G625" s="5"/>
    </row>
    <row r="626" ht="15">
      <c r="G626" s="5"/>
    </row>
    <row r="627" ht="15">
      <c r="G627" s="5"/>
    </row>
    <row r="628" ht="15">
      <c r="G628" s="5"/>
    </row>
    <row r="629" ht="15">
      <c r="G629" s="5"/>
    </row>
    <row r="630" ht="15">
      <c r="G630" s="5"/>
    </row>
    <row r="631" ht="15">
      <c r="G631" s="5"/>
    </row>
    <row r="632" ht="15">
      <c r="G632" s="5"/>
    </row>
    <row r="633" ht="15">
      <c r="G633" s="5"/>
    </row>
    <row r="634" ht="15">
      <c r="G634" s="5"/>
    </row>
    <row r="635" ht="15">
      <c r="G635" s="5"/>
    </row>
    <row r="636" ht="15">
      <c r="G636" s="5"/>
    </row>
    <row r="637" ht="15">
      <c r="G637" s="5"/>
    </row>
    <row r="638" ht="15">
      <c r="G638" s="5"/>
    </row>
    <row r="639" ht="15">
      <c r="G639" s="5"/>
    </row>
    <row r="640" ht="15">
      <c r="G640" s="5"/>
    </row>
    <row r="641" ht="15">
      <c r="G641" s="5"/>
    </row>
    <row r="642" ht="15">
      <c r="G642" s="5"/>
    </row>
    <row r="643" ht="15">
      <c r="G643" s="5"/>
    </row>
    <row r="644" ht="15">
      <c r="G644" s="5"/>
    </row>
    <row r="645" ht="15">
      <c r="G645" s="5"/>
    </row>
    <row r="646" ht="15">
      <c r="G646" s="5"/>
    </row>
    <row r="647" ht="15">
      <c r="G647" s="5"/>
    </row>
    <row r="648" ht="15">
      <c r="G648" s="5"/>
    </row>
    <row r="649" ht="15">
      <c r="G649" s="5"/>
    </row>
    <row r="650" ht="15">
      <c r="G650" s="5"/>
    </row>
    <row r="651" ht="15">
      <c r="G651" s="5"/>
    </row>
    <row r="652" ht="15">
      <c r="G652" s="5"/>
    </row>
    <row r="653" ht="15">
      <c r="G653" s="5"/>
    </row>
    <row r="654" ht="15">
      <c r="G654" s="5"/>
    </row>
    <row r="655" ht="15">
      <c r="G655" s="5"/>
    </row>
    <row r="656" ht="15">
      <c r="G656" s="5"/>
    </row>
    <row r="657" ht="15">
      <c r="G657" s="5"/>
    </row>
    <row r="658" ht="15">
      <c r="G658" s="5"/>
    </row>
    <row r="659" ht="15">
      <c r="G659" s="5"/>
    </row>
    <row r="660" ht="15">
      <c r="G660" s="5"/>
    </row>
    <row r="661" ht="15">
      <c r="G661" s="5"/>
    </row>
    <row r="662" ht="15">
      <c r="G662" s="5"/>
    </row>
    <row r="663" ht="15">
      <c r="G663" s="5"/>
    </row>
    <row r="664" ht="15">
      <c r="G664" s="5"/>
    </row>
    <row r="665" ht="15">
      <c r="G665" s="5"/>
    </row>
    <row r="666" ht="15">
      <c r="G666" s="5"/>
    </row>
    <row r="667" ht="15">
      <c r="G667" s="5"/>
    </row>
    <row r="668" ht="15">
      <c r="G668" s="5"/>
    </row>
    <row r="669" ht="15">
      <c r="G669" s="5"/>
    </row>
    <row r="670" ht="15">
      <c r="G670" s="5"/>
    </row>
    <row r="671" ht="15">
      <c r="G671" s="5"/>
    </row>
    <row r="672" ht="15">
      <c r="G672" s="5"/>
    </row>
    <row r="673" ht="15">
      <c r="G673" s="5"/>
    </row>
    <row r="674" ht="15">
      <c r="G674" s="5"/>
    </row>
    <row r="675" ht="15">
      <c r="G675" s="5"/>
    </row>
    <row r="676" ht="15">
      <c r="G676" s="5"/>
    </row>
    <row r="677" ht="15">
      <c r="G677" s="5"/>
    </row>
    <row r="678" ht="15">
      <c r="G678" s="5"/>
    </row>
    <row r="679" ht="15">
      <c r="G679" s="5"/>
    </row>
    <row r="680" ht="15">
      <c r="G680" s="5"/>
    </row>
    <row r="681" ht="15">
      <c r="G681" s="5"/>
    </row>
    <row r="682" ht="15">
      <c r="G682" s="5"/>
    </row>
    <row r="683" ht="15">
      <c r="G683" s="5"/>
    </row>
    <row r="684" ht="15">
      <c r="G684" s="5"/>
    </row>
    <row r="685" ht="15">
      <c r="G685" s="5"/>
    </row>
    <row r="686" ht="15">
      <c r="G686" s="5"/>
    </row>
    <row r="687" ht="15">
      <c r="G687" s="5"/>
    </row>
    <row r="688" ht="15">
      <c r="G688" s="5"/>
    </row>
    <row r="689" ht="15">
      <c r="G689" s="5"/>
    </row>
    <row r="690" ht="15">
      <c r="G690" s="5"/>
    </row>
    <row r="691" ht="15">
      <c r="G691" s="5"/>
    </row>
    <row r="692" ht="15">
      <c r="G692" s="5"/>
    </row>
    <row r="693" ht="15">
      <c r="G693" s="5"/>
    </row>
    <row r="694" ht="15">
      <c r="G694" s="5"/>
    </row>
    <row r="695" ht="15">
      <c r="G695" s="5"/>
    </row>
    <row r="696" ht="15">
      <c r="G696" s="5"/>
    </row>
    <row r="697" ht="15">
      <c r="G697" s="5"/>
    </row>
    <row r="698" ht="15">
      <c r="G698" s="5"/>
    </row>
    <row r="699" ht="15">
      <c r="G699" s="5"/>
    </row>
    <row r="700" ht="15">
      <c r="G700" s="5"/>
    </row>
    <row r="701" ht="15">
      <c r="G701" s="5"/>
    </row>
    <row r="702" ht="15">
      <c r="G702" s="5"/>
    </row>
    <row r="703" ht="15">
      <c r="G703" s="5"/>
    </row>
    <row r="704" ht="15">
      <c r="G704" s="5"/>
    </row>
    <row r="705" ht="15">
      <c r="G705" s="5"/>
    </row>
    <row r="706" ht="15">
      <c r="G706" s="5"/>
    </row>
    <row r="707" ht="15">
      <c r="G707" s="5"/>
    </row>
    <row r="708" ht="15">
      <c r="G708" s="5"/>
    </row>
    <row r="709" ht="15">
      <c r="G709" s="5"/>
    </row>
    <row r="710" ht="15">
      <c r="G710" s="5"/>
    </row>
    <row r="711" ht="15">
      <c r="G711" s="5"/>
    </row>
    <row r="712" ht="15">
      <c r="G712" s="5"/>
    </row>
    <row r="713" ht="15">
      <c r="G713" s="5"/>
    </row>
    <row r="714" ht="15">
      <c r="G714" s="5"/>
    </row>
    <row r="715" ht="15">
      <c r="G715" s="5"/>
    </row>
    <row r="716" ht="15">
      <c r="G716" s="5"/>
    </row>
    <row r="717" ht="15">
      <c r="G717" s="5"/>
    </row>
    <row r="718" ht="15">
      <c r="G718" s="5"/>
    </row>
    <row r="719" ht="15">
      <c r="G719" s="5"/>
    </row>
    <row r="720" ht="15">
      <c r="G720" s="5"/>
    </row>
    <row r="721" ht="15">
      <c r="G721" s="5"/>
    </row>
    <row r="722" ht="15">
      <c r="G722" s="5"/>
    </row>
    <row r="723" ht="15">
      <c r="G723" s="5"/>
    </row>
    <row r="724" ht="15">
      <c r="G724" s="5"/>
    </row>
    <row r="725" ht="15">
      <c r="G725" s="5"/>
    </row>
    <row r="726" ht="15">
      <c r="G726" s="5"/>
    </row>
    <row r="727" ht="15">
      <c r="G727" s="5"/>
    </row>
    <row r="728" ht="15">
      <c r="G728" s="5"/>
    </row>
    <row r="729" ht="15">
      <c r="G729" s="5"/>
    </row>
    <row r="730" ht="15">
      <c r="G730" s="5"/>
    </row>
    <row r="731" ht="15">
      <c r="G731" s="5"/>
    </row>
    <row r="732" ht="15">
      <c r="G732" s="5"/>
    </row>
    <row r="733" ht="15">
      <c r="G733" s="5"/>
    </row>
    <row r="734" ht="15">
      <c r="G734" s="5"/>
    </row>
    <row r="735" ht="15">
      <c r="G735" s="5"/>
    </row>
    <row r="736" ht="15">
      <c r="G736" s="5"/>
    </row>
    <row r="737" ht="15">
      <c r="G737" s="5"/>
    </row>
    <row r="738" ht="15">
      <c r="G738" s="5"/>
    </row>
    <row r="739" ht="15">
      <c r="G739" s="5"/>
    </row>
    <row r="740" ht="15">
      <c r="G740" s="5"/>
    </row>
    <row r="741" ht="15">
      <c r="G741" s="5"/>
    </row>
    <row r="742" ht="15">
      <c r="G742" s="5"/>
    </row>
    <row r="743" ht="15">
      <c r="G743" s="5"/>
    </row>
    <row r="744" ht="15">
      <c r="G744" s="5"/>
    </row>
    <row r="745" ht="15">
      <c r="G745" s="5"/>
    </row>
    <row r="746" ht="15">
      <c r="G746" s="5"/>
    </row>
    <row r="747" ht="15">
      <c r="G747" s="5"/>
    </row>
    <row r="748" ht="15">
      <c r="G748" s="5"/>
    </row>
    <row r="749" ht="15">
      <c r="G749" s="5"/>
    </row>
    <row r="750" ht="15">
      <c r="G750" s="5"/>
    </row>
    <row r="751" ht="15">
      <c r="G751" s="5"/>
    </row>
    <row r="752" ht="15">
      <c r="G752" s="5"/>
    </row>
    <row r="753" ht="15">
      <c r="G753" s="5"/>
    </row>
    <row r="754" ht="15">
      <c r="G754" s="5"/>
    </row>
    <row r="755" ht="15">
      <c r="G755" s="5"/>
    </row>
    <row r="756" ht="15">
      <c r="G756" s="5"/>
    </row>
    <row r="757" ht="15">
      <c r="G757" s="5"/>
    </row>
    <row r="758" ht="15">
      <c r="G758" s="5"/>
    </row>
    <row r="759" ht="15">
      <c r="G759" s="5"/>
    </row>
    <row r="760" ht="15">
      <c r="G760" s="5"/>
    </row>
    <row r="761" ht="15">
      <c r="G761" s="5"/>
    </row>
    <row r="762" ht="15">
      <c r="G762" s="5"/>
    </row>
    <row r="763" ht="15">
      <c r="G763" s="5"/>
    </row>
    <row r="764" ht="15">
      <c r="G764" s="5"/>
    </row>
    <row r="765" ht="15">
      <c r="G765" s="5"/>
    </row>
    <row r="766" ht="15">
      <c r="G766" s="5"/>
    </row>
    <row r="767" ht="15">
      <c r="G767" s="5"/>
    </row>
    <row r="768" ht="15">
      <c r="G768" s="5"/>
    </row>
    <row r="769" ht="15">
      <c r="G769" s="5"/>
    </row>
    <row r="770" ht="15">
      <c r="G770" s="5"/>
    </row>
    <row r="771" ht="15">
      <c r="G771" s="5"/>
    </row>
    <row r="772" ht="15">
      <c r="G772" s="5"/>
    </row>
    <row r="773" ht="15">
      <c r="G773" s="5"/>
    </row>
    <row r="774" ht="15">
      <c r="G774" s="5"/>
    </row>
    <row r="775" ht="15">
      <c r="G775" s="5"/>
    </row>
    <row r="776" ht="15">
      <c r="G776" s="5"/>
    </row>
    <row r="777" ht="15">
      <c r="G777" s="5"/>
    </row>
    <row r="778" ht="15">
      <c r="G778" s="5"/>
    </row>
    <row r="779" ht="15">
      <c r="G779" s="5"/>
    </row>
    <row r="780" ht="15">
      <c r="G780" s="5"/>
    </row>
    <row r="781" ht="15">
      <c r="G781" s="5"/>
    </row>
    <row r="782" ht="15">
      <c r="G782" s="5"/>
    </row>
    <row r="783" ht="15">
      <c r="G783" s="5"/>
    </row>
    <row r="784" ht="15">
      <c r="G784" s="5"/>
    </row>
    <row r="785" ht="15">
      <c r="G785" s="5"/>
    </row>
    <row r="786" ht="15">
      <c r="G786" s="5"/>
    </row>
    <row r="787" ht="15">
      <c r="G787" s="5"/>
    </row>
    <row r="788" ht="15">
      <c r="G788" s="5"/>
    </row>
    <row r="789" ht="15">
      <c r="G789" s="5"/>
    </row>
    <row r="790" ht="15">
      <c r="G790" s="5"/>
    </row>
    <row r="791" ht="15">
      <c r="G791" s="5"/>
    </row>
    <row r="792" ht="15">
      <c r="G792" s="5"/>
    </row>
    <row r="793" ht="15">
      <c r="G793" s="5"/>
    </row>
    <row r="794" ht="15">
      <c r="G794" s="5"/>
    </row>
    <row r="795" ht="15">
      <c r="G795" s="5"/>
    </row>
    <row r="796" ht="15">
      <c r="G796" s="5"/>
    </row>
    <row r="797" ht="15">
      <c r="G797" s="5"/>
    </row>
    <row r="798" ht="15">
      <c r="G798" s="5"/>
    </row>
    <row r="799" ht="15">
      <c r="G799" s="5"/>
    </row>
    <row r="800" ht="15">
      <c r="G800" s="5"/>
    </row>
    <row r="801" ht="15">
      <c r="G801" s="5"/>
    </row>
    <row r="802" ht="15">
      <c r="G802" s="5"/>
    </row>
    <row r="803" ht="15">
      <c r="G803" s="5"/>
    </row>
    <row r="804" ht="15">
      <c r="G804" s="5"/>
    </row>
    <row r="805" ht="15">
      <c r="G805" s="5"/>
    </row>
    <row r="806" ht="15">
      <c r="G806" s="5"/>
    </row>
    <row r="807" ht="15">
      <c r="G807" s="5"/>
    </row>
    <row r="808" ht="15">
      <c r="G808" s="5"/>
    </row>
    <row r="809" ht="15">
      <c r="G809" s="5"/>
    </row>
    <row r="810" ht="15">
      <c r="G810" s="5"/>
    </row>
    <row r="811" ht="15">
      <c r="G811" s="5"/>
    </row>
    <row r="812" ht="15">
      <c r="G812" s="5"/>
    </row>
    <row r="813" ht="15">
      <c r="G813" s="5"/>
    </row>
    <row r="814" ht="15">
      <c r="G814" s="5"/>
    </row>
    <row r="815" ht="15">
      <c r="G815" s="5"/>
    </row>
    <row r="816" ht="15">
      <c r="G816" s="5"/>
    </row>
    <row r="817" ht="15">
      <c r="G817" s="5"/>
    </row>
    <row r="818" ht="15">
      <c r="G818" s="5"/>
    </row>
    <row r="819" ht="15">
      <c r="G819" s="5"/>
    </row>
    <row r="820" ht="15">
      <c r="G820" s="5"/>
    </row>
    <row r="821" ht="15">
      <c r="G821" s="5"/>
    </row>
    <row r="822" ht="15">
      <c r="G822" s="5"/>
    </row>
    <row r="823" ht="15">
      <c r="G823" s="5"/>
    </row>
    <row r="824" ht="15">
      <c r="G824" s="5"/>
    </row>
    <row r="825" ht="15">
      <c r="G825" s="5"/>
    </row>
    <row r="826" ht="15">
      <c r="G826" s="5"/>
    </row>
    <row r="827" ht="15">
      <c r="G827" s="5"/>
    </row>
    <row r="828" ht="15">
      <c r="G828" s="5"/>
    </row>
    <row r="829" ht="15">
      <c r="G829" s="5"/>
    </row>
    <row r="830" ht="15">
      <c r="G830" s="5"/>
    </row>
    <row r="831" ht="15">
      <c r="G831" s="5"/>
    </row>
    <row r="832" ht="15">
      <c r="G832" s="5"/>
    </row>
    <row r="833" ht="15">
      <c r="G833" s="5"/>
    </row>
    <row r="834" ht="15">
      <c r="G834" s="5"/>
    </row>
    <row r="835" ht="15">
      <c r="G835" s="5"/>
    </row>
    <row r="836" ht="15">
      <c r="G836" s="5"/>
    </row>
    <row r="837" ht="15">
      <c r="G837" s="5"/>
    </row>
    <row r="838" ht="15">
      <c r="G838" s="5"/>
    </row>
    <row r="839" ht="15">
      <c r="G839" s="5"/>
    </row>
    <row r="840" ht="15">
      <c r="G840" s="5"/>
    </row>
    <row r="841" ht="15">
      <c r="G841" s="5"/>
    </row>
    <row r="842" ht="15">
      <c r="G842" s="5"/>
    </row>
    <row r="843" ht="15">
      <c r="G843" s="5"/>
    </row>
    <row r="844" ht="15">
      <c r="G844" s="5"/>
    </row>
    <row r="845" ht="15">
      <c r="G845" s="5"/>
    </row>
    <row r="846" ht="15">
      <c r="G846" s="5"/>
    </row>
    <row r="847" ht="15">
      <c r="G847" s="5"/>
    </row>
    <row r="848" ht="15">
      <c r="G848" s="5"/>
    </row>
    <row r="849" ht="15">
      <c r="G849" s="5"/>
    </row>
    <row r="850" ht="15">
      <c r="G850" s="5"/>
    </row>
    <row r="851" ht="15">
      <c r="G851" s="5"/>
    </row>
    <row r="852" ht="15">
      <c r="G852" s="5"/>
    </row>
    <row r="853" ht="15">
      <c r="G853" s="5"/>
    </row>
    <row r="854" ht="15">
      <c r="G854" s="5"/>
    </row>
    <row r="855" ht="15">
      <c r="G855" s="5"/>
    </row>
    <row r="856" ht="15">
      <c r="G856" s="5"/>
    </row>
    <row r="857" ht="15">
      <c r="G857" s="5"/>
    </row>
    <row r="858" ht="15">
      <c r="G858" s="5"/>
    </row>
    <row r="859" ht="15">
      <c r="G859" s="5"/>
    </row>
    <row r="860" ht="15">
      <c r="G860" s="5"/>
    </row>
    <row r="861" ht="15">
      <c r="G861" s="5"/>
    </row>
    <row r="862" ht="15">
      <c r="G862" s="5"/>
    </row>
    <row r="863" ht="15">
      <c r="G863" s="5"/>
    </row>
    <row r="864" ht="15">
      <c r="G864" s="5"/>
    </row>
    <row r="865" ht="15">
      <c r="G865" s="5"/>
    </row>
    <row r="866" ht="15">
      <c r="G866" s="5"/>
    </row>
    <row r="867" ht="15">
      <c r="G867" s="5"/>
    </row>
    <row r="868" ht="15">
      <c r="G868" s="5"/>
    </row>
    <row r="869" ht="15">
      <c r="G869" s="5"/>
    </row>
    <row r="870" ht="15">
      <c r="G870" s="5"/>
    </row>
    <row r="871" ht="15">
      <c r="G871" s="5"/>
    </row>
    <row r="872" ht="15">
      <c r="G872" s="5"/>
    </row>
    <row r="873" ht="15">
      <c r="G873" s="5"/>
    </row>
    <row r="874" ht="15">
      <c r="G874" s="5"/>
    </row>
    <row r="875" ht="15">
      <c r="G875" s="5"/>
    </row>
    <row r="876" ht="15">
      <c r="G876" s="5"/>
    </row>
    <row r="877" ht="15">
      <c r="G877" s="5"/>
    </row>
    <row r="878" ht="15">
      <c r="G878" s="5"/>
    </row>
    <row r="879" ht="15">
      <c r="G879" s="5"/>
    </row>
    <row r="880" ht="15">
      <c r="G880" s="5"/>
    </row>
    <row r="881" ht="15">
      <c r="G881" s="5"/>
    </row>
    <row r="882" ht="15">
      <c r="G882" s="5"/>
    </row>
    <row r="883" ht="15">
      <c r="G883" s="5"/>
    </row>
    <row r="884" ht="15">
      <c r="G884" s="5"/>
    </row>
    <row r="885" ht="15">
      <c r="G885" s="5"/>
    </row>
    <row r="886" ht="15">
      <c r="G886" s="5"/>
    </row>
    <row r="887" ht="15">
      <c r="G887" s="5"/>
    </row>
    <row r="888" ht="15">
      <c r="G888" s="5"/>
    </row>
    <row r="889" ht="15">
      <c r="G889" s="5"/>
    </row>
    <row r="890" ht="15">
      <c r="G890" s="5"/>
    </row>
    <row r="891" ht="15">
      <c r="G891" s="5"/>
    </row>
    <row r="892" ht="15">
      <c r="G892" s="5"/>
    </row>
    <row r="893" ht="15">
      <c r="G893" s="5"/>
    </row>
    <row r="894" ht="15">
      <c r="G894" s="5"/>
    </row>
    <row r="895" ht="15">
      <c r="G895" s="5"/>
    </row>
    <row r="896" ht="15">
      <c r="G896" s="5"/>
    </row>
    <row r="897" ht="15">
      <c r="G897" s="5"/>
    </row>
    <row r="898" ht="15">
      <c r="G898" s="5"/>
    </row>
    <row r="899" ht="15">
      <c r="G899" s="5"/>
    </row>
    <row r="900" ht="15">
      <c r="G900" s="5"/>
    </row>
    <row r="901" ht="15">
      <c r="G901" s="5"/>
    </row>
    <row r="902" ht="15">
      <c r="G902" s="5"/>
    </row>
    <row r="903" ht="15">
      <c r="G903" s="5"/>
    </row>
    <row r="904" ht="15">
      <c r="G904" s="5"/>
    </row>
    <row r="905" ht="15">
      <c r="G905" s="5"/>
    </row>
    <row r="906" ht="15">
      <c r="G906" s="5"/>
    </row>
    <row r="907" ht="15">
      <c r="G907" s="5"/>
    </row>
    <row r="908" ht="15">
      <c r="G908" s="5"/>
    </row>
    <row r="909" ht="15">
      <c r="G909" s="5"/>
    </row>
    <row r="910" ht="15">
      <c r="G910" s="5"/>
    </row>
    <row r="911" ht="15">
      <c r="G911" s="5"/>
    </row>
    <row r="912" ht="15">
      <c r="G912" s="5"/>
    </row>
    <row r="913" ht="15">
      <c r="G913" s="5"/>
    </row>
    <row r="914" ht="15">
      <c r="G914" s="5"/>
    </row>
    <row r="915" ht="15">
      <c r="G915" s="5"/>
    </row>
    <row r="916" ht="15">
      <c r="G916" s="5"/>
    </row>
    <row r="917" ht="15">
      <c r="G917" s="5"/>
    </row>
    <row r="918" ht="15">
      <c r="G918" s="5"/>
    </row>
    <row r="919" ht="15">
      <c r="G919" s="5"/>
    </row>
    <row r="920" ht="15">
      <c r="G920" s="5"/>
    </row>
    <row r="921" ht="15">
      <c r="G921" s="5"/>
    </row>
    <row r="922" ht="15">
      <c r="G922" s="5"/>
    </row>
    <row r="923" ht="15">
      <c r="G923" s="5"/>
    </row>
    <row r="924" ht="15">
      <c r="G924" s="5"/>
    </row>
    <row r="925" ht="15">
      <c r="G925" s="5"/>
    </row>
    <row r="926" ht="15">
      <c r="G926" s="5"/>
    </row>
    <row r="927" ht="15">
      <c r="G927" s="5"/>
    </row>
    <row r="928" ht="15">
      <c r="G928" s="5"/>
    </row>
    <row r="929" ht="15">
      <c r="G929" s="5"/>
    </row>
    <row r="930" ht="15">
      <c r="G930" s="5"/>
    </row>
    <row r="931" ht="15">
      <c r="G931" s="5"/>
    </row>
    <row r="932" ht="15">
      <c r="G932" s="5"/>
    </row>
    <row r="933" ht="15">
      <c r="G933" s="5"/>
    </row>
    <row r="934" ht="15">
      <c r="G934" s="5"/>
    </row>
    <row r="935" ht="15">
      <c r="G935" s="5"/>
    </row>
    <row r="936" ht="15">
      <c r="G936" s="5"/>
    </row>
    <row r="937" ht="15">
      <c r="G937" s="5"/>
    </row>
    <row r="938" ht="15">
      <c r="G938" s="5"/>
    </row>
    <row r="939" ht="15">
      <c r="G939" s="5"/>
    </row>
    <row r="940" ht="15">
      <c r="G940" s="5"/>
    </row>
    <row r="941" ht="15">
      <c r="G941" s="5"/>
    </row>
    <row r="942" ht="15">
      <c r="G942" s="5"/>
    </row>
    <row r="943" ht="15">
      <c r="G943" s="5"/>
    </row>
    <row r="944" ht="15">
      <c r="G944" s="5"/>
    </row>
    <row r="945" ht="15">
      <c r="G945" s="5"/>
    </row>
    <row r="946" ht="15">
      <c r="G946" s="5"/>
    </row>
    <row r="947" ht="15">
      <c r="G947" s="5"/>
    </row>
    <row r="948" ht="15">
      <c r="G948" s="5"/>
    </row>
    <row r="949" ht="15">
      <c r="G949" s="5"/>
    </row>
    <row r="950" ht="15">
      <c r="G950" s="5"/>
    </row>
    <row r="951" ht="15">
      <c r="G951" s="5"/>
    </row>
    <row r="952" ht="15">
      <c r="G952" s="5"/>
    </row>
    <row r="953" ht="15">
      <c r="G953" s="5"/>
    </row>
    <row r="954" ht="15">
      <c r="G954" s="5"/>
    </row>
    <row r="955" ht="15">
      <c r="G955" s="5"/>
    </row>
    <row r="956" ht="15">
      <c r="G956" s="5"/>
    </row>
    <row r="957" ht="15">
      <c r="G957" s="5"/>
    </row>
    <row r="958" ht="15">
      <c r="G958" s="5"/>
    </row>
    <row r="959" ht="15">
      <c r="G959" s="5"/>
    </row>
    <row r="960" ht="15">
      <c r="G960" s="5"/>
    </row>
    <row r="961" ht="15">
      <c r="G961" s="5"/>
    </row>
    <row r="962" ht="15">
      <c r="G962" s="5"/>
    </row>
    <row r="963" ht="15">
      <c r="G963" s="5"/>
    </row>
    <row r="964" ht="15">
      <c r="G964" s="5"/>
    </row>
    <row r="965" ht="15">
      <c r="G965" s="5"/>
    </row>
    <row r="966" ht="15">
      <c r="G966" s="5"/>
    </row>
    <row r="967" ht="15">
      <c r="G967" s="5"/>
    </row>
    <row r="968" ht="15">
      <c r="G968" s="5"/>
    </row>
    <row r="969" ht="15">
      <c r="G969" s="5"/>
    </row>
    <row r="970" ht="15">
      <c r="G970" s="5"/>
    </row>
    <row r="971" ht="15">
      <c r="G971" s="5"/>
    </row>
    <row r="972" ht="15">
      <c r="G972" s="5"/>
    </row>
    <row r="973" ht="15">
      <c r="G973" s="5"/>
    </row>
    <row r="974" ht="15">
      <c r="G974" s="5"/>
    </row>
    <row r="975" ht="15">
      <c r="G975" s="5"/>
    </row>
    <row r="976" ht="15">
      <c r="G976" s="5"/>
    </row>
    <row r="977" ht="15">
      <c r="G977" s="5"/>
    </row>
    <row r="978" ht="15">
      <c r="G978" s="5"/>
    </row>
    <row r="979" ht="15">
      <c r="G979" s="5"/>
    </row>
    <row r="980" ht="15">
      <c r="G980" s="5"/>
    </row>
    <row r="981" ht="15">
      <c r="G981" s="5"/>
    </row>
    <row r="982" ht="15">
      <c r="G982" s="5"/>
    </row>
    <row r="983" ht="15">
      <c r="G983" s="5"/>
    </row>
    <row r="984" ht="15">
      <c r="G984" s="5"/>
    </row>
    <row r="985" ht="15">
      <c r="G985" s="5"/>
    </row>
    <row r="986" ht="15">
      <c r="G986" s="5"/>
    </row>
    <row r="987" ht="15">
      <c r="G987" s="5"/>
    </row>
    <row r="988" ht="15">
      <c r="G988" s="5"/>
    </row>
    <row r="989" ht="15">
      <c r="G989" s="5"/>
    </row>
    <row r="990" ht="15">
      <c r="G990" s="5"/>
    </row>
    <row r="991" ht="15">
      <c r="G991" s="5"/>
    </row>
    <row r="992" ht="15">
      <c r="G992" s="5"/>
    </row>
    <row r="993" ht="15">
      <c r="G993" s="5"/>
    </row>
    <row r="994" ht="15">
      <c r="G994" s="5"/>
    </row>
    <row r="995" ht="15">
      <c r="G995" s="5"/>
    </row>
    <row r="996" ht="15">
      <c r="G996" s="5"/>
    </row>
    <row r="997" ht="15">
      <c r="G997" s="5"/>
    </row>
    <row r="998" ht="15">
      <c r="G998" s="5"/>
    </row>
    <row r="999" ht="15">
      <c r="G999" s="5"/>
    </row>
    <row r="1000" ht="15">
      <c r="G1000" s="5"/>
    </row>
    <row r="1001" ht="15">
      <c r="G1001" s="5"/>
    </row>
    <row r="1002" ht="15">
      <c r="G1002" s="5"/>
    </row>
    <row r="1003" ht="15">
      <c r="G1003" s="5"/>
    </row>
    <row r="1004" ht="15">
      <c r="G1004" s="5"/>
    </row>
    <row r="1005" ht="15">
      <c r="G1005" s="5"/>
    </row>
    <row r="1006" ht="15">
      <c r="G1006" s="5"/>
    </row>
    <row r="1007" ht="15">
      <c r="G1007" s="5"/>
    </row>
    <row r="1008" ht="15">
      <c r="G1008" s="5"/>
    </row>
    <row r="1009" ht="15">
      <c r="G1009" s="5"/>
    </row>
    <row r="1010" ht="15">
      <c r="G1010" s="5"/>
    </row>
    <row r="1011" ht="15">
      <c r="G1011" s="5"/>
    </row>
    <row r="1012" ht="15">
      <c r="G1012" s="5"/>
    </row>
    <row r="1013" ht="15">
      <c r="G1013" s="5"/>
    </row>
    <row r="1014" ht="15">
      <c r="G1014" s="5"/>
    </row>
    <row r="1015" ht="15">
      <c r="G1015" s="5"/>
    </row>
    <row r="1016" ht="15">
      <c r="G1016" s="5"/>
    </row>
    <row r="1017" ht="15">
      <c r="G1017" s="5"/>
    </row>
    <row r="1018" ht="15">
      <c r="G1018" s="5"/>
    </row>
    <row r="1019" ht="15">
      <c r="G1019" s="5"/>
    </row>
    <row r="1020" ht="15">
      <c r="G1020" s="5"/>
    </row>
    <row r="1021" ht="15">
      <c r="G1021" s="5"/>
    </row>
    <row r="1022" ht="15">
      <c r="G1022" s="5"/>
    </row>
    <row r="1023" ht="15">
      <c r="G1023" s="5"/>
    </row>
    <row r="1024" ht="15">
      <c r="G1024" s="5"/>
    </row>
    <row r="1025" ht="15">
      <c r="G1025" s="5"/>
    </row>
    <row r="1026" ht="15">
      <c r="G1026" s="5"/>
    </row>
    <row r="1027" ht="15">
      <c r="G1027" s="5"/>
    </row>
    <row r="1028" ht="15">
      <c r="G1028" s="5"/>
    </row>
    <row r="1029" ht="15">
      <c r="G1029" s="5"/>
    </row>
    <row r="1030" ht="15">
      <c r="G1030" s="5"/>
    </row>
    <row r="1031" ht="15">
      <c r="G1031" s="5"/>
    </row>
    <row r="1032" ht="15">
      <c r="G1032" s="5"/>
    </row>
    <row r="1033" ht="15">
      <c r="G1033" s="5"/>
    </row>
    <row r="1034" ht="15">
      <c r="G1034" s="5"/>
    </row>
    <row r="1035" ht="15">
      <c r="G1035" s="5"/>
    </row>
    <row r="1036" ht="15">
      <c r="G1036" s="5"/>
    </row>
    <row r="1037" ht="15">
      <c r="G1037" s="5"/>
    </row>
    <row r="1038" ht="15">
      <c r="G1038" s="5"/>
    </row>
    <row r="1039" ht="15">
      <c r="G1039" s="5"/>
    </row>
    <row r="1040" ht="15">
      <c r="G1040" s="5"/>
    </row>
    <row r="1041" ht="15">
      <c r="G1041" s="5"/>
    </row>
    <row r="1042" ht="15">
      <c r="G1042" s="5"/>
    </row>
    <row r="1043" ht="15">
      <c r="G1043" s="5"/>
    </row>
    <row r="1044" ht="15">
      <c r="G1044" s="5"/>
    </row>
    <row r="1045" ht="15">
      <c r="G1045" s="5"/>
    </row>
    <row r="1046" ht="15">
      <c r="G1046" s="5"/>
    </row>
    <row r="1047" ht="15">
      <c r="G1047" s="5"/>
    </row>
    <row r="1048" ht="15">
      <c r="G1048" s="5"/>
    </row>
    <row r="1049" ht="15">
      <c r="G1049" s="5"/>
    </row>
    <row r="1050" ht="15">
      <c r="G1050" s="5"/>
    </row>
    <row r="1051" ht="15">
      <c r="G1051" s="5"/>
    </row>
    <row r="1052" ht="15">
      <c r="G1052" s="5"/>
    </row>
    <row r="1053" ht="15">
      <c r="G1053" s="5"/>
    </row>
    <row r="1054" ht="15">
      <c r="G1054" s="5"/>
    </row>
    <row r="1055" ht="15">
      <c r="G1055" s="5"/>
    </row>
    <row r="1056" ht="15">
      <c r="G1056" s="5"/>
    </row>
    <row r="1057" ht="15">
      <c r="G1057" s="5"/>
    </row>
    <row r="1058" ht="15">
      <c r="G1058" s="5"/>
    </row>
    <row r="1059" ht="15">
      <c r="G1059" s="5"/>
    </row>
    <row r="1060" ht="15">
      <c r="G1060" s="5"/>
    </row>
    <row r="1061" ht="15">
      <c r="G1061" s="5"/>
    </row>
    <row r="1062" ht="15">
      <c r="G1062" s="5"/>
    </row>
    <row r="1063" ht="15">
      <c r="G1063" s="5"/>
    </row>
    <row r="1064" ht="15">
      <c r="G1064" s="5"/>
    </row>
    <row r="1065" ht="15">
      <c r="G1065" s="5"/>
    </row>
    <row r="1066" ht="15">
      <c r="G1066" s="5"/>
    </row>
    <row r="1067" ht="15">
      <c r="G1067" s="5"/>
    </row>
    <row r="1068" ht="15">
      <c r="G1068" s="5"/>
    </row>
    <row r="1069" ht="15">
      <c r="G1069" s="5"/>
    </row>
    <row r="1070" ht="15">
      <c r="G1070" s="5"/>
    </row>
    <row r="1071" ht="15">
      <c r="G1071" s="5"/>
    </row>
    <row r="1072" ht="15">
      <c r="G1072" s="5"/>
    </row>
    <row r="1073" ht="15">
      <c r="G1073" s="5"/>
    </row>
    <row r="1074" ht="15">
      <c r="G1074" s="5"/>
    </row>
    <row r="1075" ht="15">
      <c r="G1075" s="5"/>
    </row>
    <row r="1076" ht="15">
      <c r="G1076" s="5"/>
    </row>
    <row r="1077" ht="15">
      <c r="G1077" s="5"/>
    </row>
    <row r="1078" ht="15">
      <c r="G1078" s="5"/>
    </row>
    <row r="1079" ht="15">
      <c r="G1079" s="5"/>
    </row>
    <row r="1080" ht="15">
      <c r="G1080" s="5"/>
    </row>
    <row r="1081" ht="15">
      <c r="G1081" s="5"/>
    </row>
    <row r="1082" ht="15">
      <c r="G1082" s="5"/>
    </row>
    <row r="1083" ht="15">
      <c r="G1083" s="5"/>
    </row>
    <row r="1084" ht="15">
      <c r="G1084" s="5"/>
    </row>
    <row r="1085" ht="15">
      <c r="G1085" s="5"/>
    </row>
    <row r="1086" ht="15">
      <c r="G1086" s="5"/>
    </row>
    <row r="1087" ht="15">
      <c r="G1087" s="5"/>
    </row>
    <row r="1088" ht="15">
      <c r="G1088" s="5"/>
    </row>
    <row r="1089" ht="15">
      <c r="G1089" s="5"/>
    </row>
    <row r="1090" ht="15">
      <c r="G1090" s="5"/>
    </row>
    <row r="1091" ht="15">
      <c r="G1091" s="5"/>
    </row>
    <row r="1092" ht="15">
      <c r="G1092" s="5"/>
    </row>
    <row r="1093" ht="15">
      <c r="G1093" s="5"/>
    </row>
    <row r="1094" ht="15">
      <c r="G1094" s="5"/>
    </row>
    <row r="1095" ht="15">
      <c r="G1095" s="5"/>
    </row>
    <row r="1096" ht="15">
      <c r="G1096" s="5"/>
    </row>
    <row r="1097" ht="15">
      <c r="G1097" s="5"/>
    </row>
    <row r="1098" ht="15">
      <c r="G1098" s="5"/>
    </row>
    <row r="1099" ht="15">
      <c r="G1099" s="5"/>
    </row>
    <row r="1100" ht="15">
      <c r="G1100" s="5"/>
    </row>
    <row r="1101" ht="15">
      <c r="G1101" s="5"/>
    </row>
    <row r="1102" ht="15">
      <c r="G1102" s="5"/>
    </row>
    <row r="1103" ht="15">
      <c r="G1103" s="5"/>
    </row>
    <row r="1104" ht="15">
      <c r="G1104" s="5"/>
    </row>
    <row r="1105" ht="15">
      <c r="G1105" s="5"/>
    </row>
    <row r="1106" ht="15">
      <c r="G1106" s="5"/>
    </row>
    <row r="1107" ht="15">
      <c r="G1107" s="5"/>
    </row>
    <row r="1108" ht="15">
      <c r="G1108" s="5"/>
    </row>
    <row r="1109" ht="15">
      <c r="G1109" s="5"/>
    </row>
    <row r="1110" ht="15">
      <c r="G1110" s="5"/>
    </row>
    <row r="1111" ht="15">
      <c r="G1111" s="5"/>
    </row>
    <row r="1112" ht="15">
      <c r="G1112" s="5"/>
    </row>
    <row r="1113" ht="15">
      <c r="G1113" s="5"/>
    </row>
    <row r="1114" ht="15">
      <c r="G1114" s="5"/>
    </row>
    <row r="1115" ht="15">
      <c r="G1115" s="5"/>
    </row>
    <row r="1116" ht="15">
      <c r="G1116" s="5"/>
    </row>
    <row r="1117" ht="15">
      <c r="G1117" s="5"/>
    </row>
    <row r="1118" ht="15">
      <c r="G1118" s="5"/>
    </row>
    <row r="1119" ht="15">
      <c r="G1119" s="5"/>
    </row>
    <row r="1120" ht="15">
      <c r="G1120" s="5"/>
    </row>
    <row r="1121" ht="15">
      <c r="G1121" s="5"/>
    </row>
    <row r="1122" ht="15">
      <c r="G1122" s="5"/>
    </row>
    <row r="1123" ht="15">
      <c r="G1123" s="5"/>
    </row>
    <row r="1124" ht="15">
      <c r="G1124" s="5"/>
    </row>
    <row r="1125" ht="15">
      <c r="G1125" s="5"/>
    </row>
    <row r="1126" ht="15">
      <c r="G1126" s="5"/>
    </row>
    <row r="1127" ht="15">
      <c r="G1127" s="5"/>
    </row>
    <row r="1128" ht="15">
      <c r="G1128" s="5"/>
    </row>
    <row r="1129" ht="15">
      <c r="G1129" s="5"/>
    </row>
    <row r="1130" ht="15">
      <c r="G1130" s="5"/>
    </row>
    <row r="1131" ht="15">
      <c r="G1131" s="5"/>
    </row>
    <row r="1132" ht="15">
      <c r="G1132" s="5"/>
    </row>
    <row r="1133" ht="15">
      <c r="G1133" s="5"/>
    </row>
    <row r="1134" ht="15">
      <c r="G1134" s="5"/>
    </row>
    <row r="1135" ht="15">
      <c r="G1135" s="5"/>
    </row>
    <row r="1136" ht="15">
      <c r="G1136" s="5"/>
    </row>
    <row r="1137" ht="15">
      <c r="G1137" s="5"/>
    </row>
    <row r="1138" ht="15">
      <c r="G1138" s="5"/>
    </row>
    <row r="1139" ht="15">
      <c r="G1139" s="5"/>
    </row>
    <row r="1140" ht="15">
      <c r="G1140" s="5"/>
    </row>
    <row r="1141" ht="15">
      <c r="G1141" s="5"/>
    </row>
    <row r="1142" ht="15">
      <c r="G1142" s="5"/>
    </row>
    <row r="1143" ht="15">
      <c r="G1143" s="5"/>
    </row>
    <row r="1144" ht="15">
      <c r="G1144" s="5"/>
    </row>
    <row r="1145" ht="15">
      <c r="G1145" s="5"/>
    </row>
    <row r="1146" ht="15">
      <c r="G1146" s="5"/>
    </row>
    <row r="1147" ht="15">
      <c r="G1147" s="5"/>
    </row>
    <row r="1148" ht="15">
      <c r="G1148" s="5"/>
    </row>
    <row r="1149" ht="15">
      <c r="G1149" s="5"/>
    </row>
    <row r="1150" ht="15">
      <c r="G1150" s="5"/>
    </row>
    <row r="1151" ht="15">
      <c r="G1151" s="5"/>
    </row>
    <row r="1152" ht="15">
      <c r="G1152" s="5"/>
    </row>
    <row r="1153" ht="15">
      <c r="G1153" s="5"/>
    </row>
    <row r="1154" ht="15">
      <c r="G1154" s="5"/>
    </row>
    <row r="1155" ht="15">
      <c r="G1155" s="5"/>
    </row>
    <row r="1156" ht="15">
      <c r="G1156" s="5"/>
    </row>
    <row r="1157" ht="15">
      <c r="G1157" s="5"/>
    </row>
    <row r="1158" ht="15">
      <c r="G1158" s="5"/>
    </row>
    <row r="1159" ht="15">
      <c r="G1159" s="5"/>
    </row>
    <row r="1160" ht="15">
      <c r="G1160" s="5"/>
    </row>
    <row r="1161" ht="15">
      <c r="G1161" s="5"/>
    </row>
    <row r="1162" ht="15">
      <c r="G1162" s="5"/>
    </row>
    <row r="1163" ht="15">
      <c r="G1163" s="5"/>
    </row>
    <row r="1164" ht="15">
      <c r="G1164" s="5"/>
    </row>
    <row r="1165" ht="15">
      <c r="G1165" s="5"/>
    </row>
    <row r="1166" ht="15">
      <c r="G1166" s="5"/>
    </row>
    <row r="1167" ht="15">
      <c r="G1167" s="5"/>
    </row>
    <row r="1168" ht="15">
      <c r="G1168" s="5"/>
    </row>
    <row r="1169" ht="15">
      <c r="G1169" s="5"/>
    </row>
    <row r="1170" ht="15">
      <c r="G1170" s="5"/>
    </row>
    <row r="1171" ht="15">
      <c r="G1171" s="5"/>
    </row>
    <row r="1172" ht="15">
      <c r="G1172" s="5"/>
    </row>
    <row r="1173" ht="15">
      <c r="G1173" s="5"/>
    </row>
    <row r="1174" ht="15">
      <c r="G1174" s="5"/>
    </row>
    <row r="1175" ht="15">
      <c r="G1175" s="5"/>
    </row>
    <row r="1176" ht="15">
      <c r="G1176" s="5"/>
    </row>
    <row r="1177" ht="15">
      <c r="G1177" s="5"/>
    </row>
    <row r="1178" ht="15">
      <c r="G1178" s="5"/>
    </row>
    <row r="1179" ht="15">
      <c r="G1179" s="5"/>
    </row>
    <row r="1180" ht="15">
      <c r="G1180" s="5"/>
    </row>
    <row r="1181" ht="15">
      <c r="G1181" s="5"/>
    </row>
    <row r="1182" ht="15">
      <c r="G1182" s="5"/>
    </row>
    <row r="1183" ht="15">
      <c r="G1183" s="5"/>
    </row>
    <row r="1184" ht="15">
      <c r="G1184" s="5"/>
    </row>
    <row r="1185" ht="15">
      <c r="G1185" s="5"/>
    </row>
    <row r="1186" ht="15">
      <c r="G1186" s="5"/>
    </row>
    <row r="1187" ht="15">
      <c r="G1187" s="5"/>
    </row>
    <row r="1188" ht="15">
      <c r="G1188" s="5"/>
    </row>
    <row r="1189" ht="15">
      <c r="G1189" s="5"/>
    </row>
    <row r="1190" ht="15">
      <c r="G1190" s="5"/>
    </row>
    <row r="1191" ht="15">
      <c r="G1191" s="5"/>
    </row>
    <row r="1192" ht="15">
      <c r="G1192" s="5"/>
    </row>
    <row r="1193" ht="15">
      <c r="G1193" s="5"/>
    </row>
    <row r="1194" ht="15">
      <c r="G1194" s="5"/>
    </row>
    <row r="1195" ht="15">
      <c r="G1195" s="5"/>
    </row>
    <row r="1196" ht="15">
      <c r="G1196" s="5"/>
    </row>
    <row r="1197" ht="15">
      <c r="G1197" s="5"/>
    </row>
    <row r="1198" ht="15">
      <c r="G1198" s="5"/>
    </row>
    <row r="1199" ht="15">
      <c r="G1199" s="5"/>
    </row>
    <row r="1200" ht="15">
      <c r="G1200" s="5"/>
    </row>
    <row r="1201" ht="15">
      <c r="G1201" s="5"/>
    </row>
    <row r="1202" ht="15">
      <c r="G1202" s="5"/>
    </row>
    <row r="1203" ht="15">
      <c r="G1203" s="5"/>
    </row>
    <row r="1204" ht="15">
      <c r="G1204" s="5"/>
    </row>
    <row r="1205" ht="15">
      <c r="G1205" s="5"/>
    </row>
    <row r="1206" ht="15">
      <c r="G1206" s="5"/>
    </row>
    <row r="1207" ht="15">
      <c r="G1207" s="5"/>
    </row>
    <row r="1208" ht="15">
      <c r="G1208" s="5"/>
    </row>
    <row r="1209" ht="15">
      <c r="G1209" s="5"/>
    </row>
    <row r="1210" ht="15">
      <c r="G1210" s="5"/>
    </row>
    <row r="1211" ht="15">
      <c r="G1211" s="5"/>
    </row>
    <row r="1212" ht="15">
      <c r="G1212" s="5"/>
    </row>
    <row r="1213" ht="15">
      <c r="G1213" s="5"/>
    </row>
    <row r="1214" ht="15">
      <c r="G1214" s="5"/>
    </row>
    <row r="1215" ht="15">
      <c r="G1215" s="5"/>
    </row>
    <row r="1216" ht="15">
      <c r="G1216" s="5"/>
    </row>
    <row r="1217" ht="15">
      <c r="G1217" s="5"/>
    </row>
    <row r="1218" ht="15">
      <c r="G1218" s="5"/>
    </row>
    <row r="1219" ht="15">
      <c r="G1219" s="5"/>
    </row>
    <row r="1220" ht="15">
      <c r="G1220" s="5"/>
    </row>
    <row r="1221" ht="15">
      <c r="G1221" s="5"/>
    </row>
    <row r="1222" ht="15">
      <c r="G1222" s="5"/>
    </row>
    <row r="1223" ht="15">
      <c r="G1223" s="5"/>
    </row>
    <row r="1224" ht="15">
      <c r="G1224" s="5"/>
    </row>
    <row r="1225" ht="15">
      <c r="G1225" s="5"/>
    </row>
    <row r="1226" ht="15">
      <c r="G1226" s="5"/>
    </row>
    <row r="1227" ht="15">
      <c r="G1227" s="5"/>
    </row>
    <row r="1228" ht="15">
      <c r="G1228" s="5"/>
    </row>
    <row r="1229" ht="15">
      <c r="G1229" s="5"/>
    </row>
    <row r="1230" ht="15">
      <c r="G1230" s="5"/>
    </row>
    <row r="1231" ht="15">
      <c r="G1231" s="5"/>
    </row>
    <row r="1232" ht="15">
      <c r="G1232" s="5"/>
    </row>
    <row r="1233" ht="15">
      <c r="G1233" s="5"/>
    </row>
    <row r="1234" ht="15">
      <c r="G1234" s="5"/>
    </row>
    <row r="1235" ht="15">
      <c r="G1235" s="5"/>
    </row>
    <row r="1236" ht="15">
      <c r="G1236" s="5"/>
    </row>
    <row r="1237" ht="15">
      <c r="G1237" s="5"/>
    </row>
    <row r="1238" ht="15">
      <c r="G1238" s="5"/>
    </row>
    <row r="1239" ht="15">
      <c r="G1239" s="5"/>
    </row>
    <row r="1240" ht="15">
      <c r="G1240" s="5"/>
    </row>
    <row r="1241" ht="15">
      <c r="G1241" s="5"/>
    </row>
    <row r="1242" ht="15">
      <c r="G1242" s="5"/>
    </row>
    <row r="1243" ht="15">
      <c r="G1243" s="5"/>
    </row>
    <row r="1244" ht="15">
      <c r="G1244" s="5"/>
    </row>
    <row r="1245" ht="15">
      <c r="G1245" s="5"/>
    </row>
    <row r="1246" ht="15">
      <c r="G1246" s="5"/>
    </row>
    <row r="1247" ht="15">
      <c r="G1247" s="5"/>
    </row>
    <row r="1248" ht="15">
      <c r="G1248" s="5"/>
    </row>
    <row r="1249" ht="15">
      <c r="G1249" s="5"/>
    </row>
    <row r="1250" ht="15">
      <c r="G1250" s="5"/>
    </row>
    <row r="1251" ht="15">
      <c r="G1251" s="5"/>
    </row>
    <row r="1252" ht="15">
      <c r="G1252" s="5"/>
    </row>
    <row r="1253" ht="15">
      <c r="G1253" s="5"/>
    </row>
    <row r="1254" ht="15">
      <c r="G1254" s="5"/>
    </row>
    <row r="1255" ht="15">
      <c r="G1255" s="5"/>
    </row>
    <row r="1256" ht="15">
      <c r="G1256" s="5"/>
    </row>
    <row r="1257" ht="15">
      <c r="G1257" s="5"/>
    </row>
    <row r="1258" ht="15">
      <c r="G1258" s="5"/>
    </row>
    <row r="1259" ht="15">
      <c r="G1259" s="5"/>
    </row>
    <row r="1260" ht="15">
      <c r="G1260" s="5"/>
    </row>
    <row r="1261" ht="15">
      <c r="G1261" s="5"/>
    </row>
    <row r="1262" ht="15">
      <c r="G1262" s="5"/>
    </row>
    <row r="1263" ht="15">
      <c r="G1263" s="5"/>
    </row>
    <row r="1264" ht="15">
      <c r="G1264" s="5"/>
    </row>
    <row r="1265" ht="15">
      <c r="G1265" s="5"/>
    </row>
    <row r="1266" ht="15">
      <c r="G1266" s="5"/>
    </row>
    <row r="1267" ht="15">
      <c r="G1267" s="5"/>
    </row>
    <row r="1268" ht="15">
      <c r="G1268" s="5"/>
    </row>
    <row r="1269" ht="15">
      <c r="G1269" s="5"/>
    </row>
    <row r="1270" ht="15">
      <c r="G1270" s="5"/>
    </row>
    <row r="1271" ht="15">
      <c r="G1271" s="5"/>
    </row>
    <row r="1272" ht="15">
      <c r="G1272" s="5"/>
    </row>
    <row r="1273" ht="15">
      <c r="G1273" s="5"/>
    </row>
    <row r="1274" ht="15">
      <c r="G1274" s="5"/>
    </row>
    <row r="1275" ht="15">
      <c r="G1275" s="5"/>
    </row>
    <row r="1276" ht="15">
      <c r="G1276" s="5"/>
    </row>
    <row r="1277" ht="15">
      <c r="G1277" s="5"/>
    </row>
    <row r="1278" ht="15">
      <c r="G1278" s="5"/>
    </row>
    <row r="1279" ht="15">
      <c r="G1279" s="5"/>
    </row>
    <row r="1280" ht="15">
      <c r="G1280" s="5"/>
    </row>
    <row r="1281" ht="15">
      <c r="G1281" s="5"/>
    </row>
    <row r="1282" ht="15">
      <c r="G1282" s="5"/>
    </row>
    <row r="1283" ht="15">
      <c r="G1283" s="5"/>
    </row>
    <row r="1284" ht="15">
      <c r="G1284" s="5"/>
    </row>
    <row r="1285" ht="15">
      <c r="G1285" s="5"/>
    </row>
    <row r="1286" ht="15">
      <c r="G1286" s="5"/>
    </row>
    <row r="1287" ht="15">
      <c r="G1287" s="5"/>
    </row>
    <row r="1288" ht="15">
      <c r="G1288" s="5"/>
    </row>
    <row r="1289" ht="15">
      <c r="G1289" s="5"/>
    </row>
    <row r="1290" ht="15">
      <c r="G1290" s="5"/>
    </row>
    <row r="1291" ht="15">
      <c r="G1291" s="5"/>
    </row>
    <row r="1292" ht="15">
      <c r="G1292" s="5"/>
    </row>
    <row r="1293" ht="15">
      <c r="G1293" s="5"/>
    </row>
    <row r="1294" ht="15">
      <c r="G1294" s="5"/>
    </row>
    <row r="1295" ht="15">
      <c r="G1295" s="5"/>
    </row>
    <row r="1296" ht="15">
      <c r="G1296" s="5"/>
    </row>
    <row r="1297" ht="15">
      <c r="G1297" s="5"/>
    </row>
    <row r="1298" ht="15">
      <c r="G1298" s="5"/>
    </row>
    <row r="1299" ht="15">
      <c r="G1299" s="5"/>
    </row>
    <row r="1300" ht="15">
      <c r="G1300" s="5"/>
    </row>
    <row r="1301" ht="15">
      <c r="G1301" s="5"/>
    </row>
    <row r="1302" ht="15">
      <c r="G1302" s="5"/>
    </row>
    <row r="1303" ht="15">
      <c r="G1303" s="5"/>
    </row>
    <row r="1304" ht="15">
      <c r="G1304" s="5"/>
    </row>
    <row r="1305" ht="15">
      <c r="G1305" s="5"/>
    </row>
    <row r="1306" ht="15">
      <c r="G1306" s="5"/>
    </row>
    <row r="1307" ht="15">
      <c r="G1307" s="5"/>
    </row>
    <row r="1308" ht="15">
      <c r="G1308" s="5"/>
    </row>
    <row r="1309" ht="15">
      <c r="G1309" s="5"/>
    </row>
    <row r="1310" ht="15">
      <c r="G1310" s="5"/>
    </row>
    <row r="1311" ht="15">
      <c r="G1311" s="5"/>
    </row>
    <row r="1312" ht="15">
      <c r="G1312" s="5"/>
    </row>
    <row r="1313" ht="15">
      <c r="G1313" s="5"/>
    </row>
    <row r="1314" ht="15">
      <c r="G1314" s="5"/>
    </row>
    <row r="1315" ht="15">
      <c r="G1315" s="5"/>
    </row>
    <row r="1316" ht="15">
      <c r="G1316" s="5"/>
    </row>
    <row r="1317" ht="15">
      <c r="G1317" s="5"/>
    </row>
    <row r="1318" ht="15">
      <c r="G1318" s="5"/>
    </row>
    <row r="1319" ht="15">
      <c r="G1319" s="5"/>
    </row>
    <row r="1320" ht="15">
      <c r="G1320" s="5"/>
    </row>
    <row r="1321" ht="15">
      <c r="G1321" s="5"/>
    </row>
    <row r="1322" ht="15">
      <c r="G1322" s="5"/>
    </row>
    <row r="1323" ht="15">
      <c r="G1323" s="5"/>
    </row>
    <row r="1324" ht="15">
      <c r="G1324" s="5"/>
    </row>
    <row r="1325" ht="15">
      <c r="G1325" s="5"/>
    </row>
    <row r="1326" ht="15">
      <c r="G1326" s="5"/>
    </row>
    <row r="1327" ht="15">
      <c r="G1327" s="5"/>
    </row>
    <row r="1328" ht="15">
      <c r="G1328" s="5"/>
    </row>
    <row r="1329" ht="15">
      <c r="G1329" s="5"/>
    </row>
    <row r="1330" ht="15">
      <c r="G1330" s="5"/>
    </row>
    <row r="1331" ht="15">
      <c r="G1331" s="5"/>
    </row>
    <row r="1332" ht="15">
      <c r="G1332" s="5"/>
    </row>
    <row r="1333" ht="15">
      <c r="G1333" s="5"/>
    </row>
    <row r="1334" ht="15">
      <c r="G1334" s="5"/>
    </row>
    <row r="1335" ht="15">
      <c r="G1335" s="5"/>
    </row>
    <row r="1336" ht="15">
      <c r="G1336" s="5"/>
    </row>
    <row r="1337" ht="15">
      <c r="G1337" s="5"/>
    </row>
    <row r="1338" ht="15">
      <c r="G1338" s="5"/>
    </row>
    <row r="1339" ht="15">
      <c r="G1339" s="5"/>
    </row>
    <row r="1340" ht="15">
      <c r="G1340" s="5"/>
    </row>
    <row r="1341" ht="15">
      <c r="G1341" s="5"/>
    </row>
    <row r="1342" ht="15">
      <c r="G1342" s="5"/>
    </row>
    <row r="1343" ht="15">
      <c r="G1343" s="5"/>
    </row>
    <row r="1344" ht="15">
      <c r="G1344" s="5"/>
    </row>
    <row r="1345" ht="15">
      <c r="G1345" s="5"/>
    </row>
    <row r="1346" ht="15">
      <c r="G1346" s="5"/>
    </row>
    <row r="1347" ht="15">
      <c r="G1347" s="5"/>
    </row>
    <row r="1348" ht="15">
      <c r="G1348" s="5"/>
    </row>
    <row r="1349" ht="15">
      <c r="G1349" s="5"/>
    </row>
    <row r="1350" ht="15">
      <c r="G1350" s="5"/>
    </row>
    <row r="1351" ht="15">
      <c r="G1351" s="5"/>
    </row>
    <row r="1352" ht="15">
      <c r="G1352" s="5"/>
    </row>
    <row r="1353" ht="15">
      <c r="G1353" s="5"/>
    </row>
    <row r="1354" ht="15">
      <c r="G1354" s="5"/>
    </row>
    <row r="1355" ht="15">
      <c r="G1355" s="5"/>
    </row>
    <row r="1356" ht="15">
      <c r="G1356" s="5"/>
    </row>
    <row r="1357" ht="15">
      <c r="G1357" s="5"/>
    </row>
    <row r="1358" ht="15">
      <c r="G1358" s="5"/>
    </row>
    <row r="1359" ht="15">
      <c r="G1359" s="5"/>
    </row>
    <row r="1360" ht="15">
      <c r="G1360" s="5"/>
    </row>
    <row r="1361" ht="15">
      <c r="G1361" s="5"/>
    </row>
    <row r="1362" ht="15">
      <c r="G1362" s="5"/>
    </row>
    <row r="1363" ht="15">
      <c r="G1363" s="5"/>
    </row>
    <row r="1364" ht="15">
      <c r="G1364" s="5"/>
    </row>
    <row r="1365" ht="15">
      <c r="G1365" s="5"/>
    </row>
    <row r="1366" ht="15">
      <c r="G1366" s="5"/>
    </row>
    <row r="1367" ht="15">
      <c r="G1367" s="5"/>
    </row>
    <row r="1368" ht="15">
      <c r="G1368" s="5"/>
    </row>
    <row r="1369" ht="15">
      <c r="G1369" s="5"/>
    </row>
    <row r="1370" ht="15">
      <c r="G1370" s="5"/>
    </row>
    <row r="1371" ht="15">
      <c r="G1371" s="5"/>
    </row>
    <row r="1372" ht="15">
      <c r="G1372" s="5"/>
    </row>
    <row r="1373" ht="15">
      <c r="G1373" s="5"/>
    </row>
    <row r="1374" ht="15">
      <c r="G1374" s="5"/>
    </row>
    <row r="1375" ht="15">
      <c r="G1375" s="5"/>
    </row>
    <row r="1376" ht="15">
      <c r="G1376" s="5"/>
    </row>
    <row r="1377" ht="15">
      <c r="G1377" s="5"/>
    </row>
    <row r="1378" ht="15">
      <c r="G1378" s="5"/>
    </row>
    <row r="1379" ht="15">
      <c r="G1379" s="5"/>
    </row>
    <row r="1380" ht="15">
      <c r="G1380" s="5"/>
    </row>
    <row r="1381" ht="15">
      <c r="G1381" s="5"/>
    </row>
    <row r="1382" ht="15">
      <c r="G1382" s="5"/>
    </row>
    <row r="1383" ht="15">
      <c r="G1383" s="5"/>
    </row>
    <row r="1384" ht="15">
      <c r="G1384" s="5"/>
    </row>
    <row r="1385" ht="15">
      <c r="G1385" s="5"/>
    </row>
    <row r="1386" ht="15">
      <c r="G1386" s="5"/>
    </row>
    <row r="1387" ht="15">
      <c r="G1387" s="5"/>
    </row>
    <row r="1388" ht="15">
      <c r="G1388" s="5"/>
    </row>
    <row r="1389" ht="15">
      <c r="G1389" s="5"/>
    </row>
    <row r="1390" ht="15">
      <c r="G1390" s="5"/>
    </row>
    <row r="1391" ht="15">
      <c r="G1391" s="5"/>
    </row>
    <row r="1392" ht="15">
      <c r="G1392" s="5"/>
    </row>
    <row r="1393" ht="15">
      <c r="G1393" s="5"/>
    </row>
    <row r="1394" ht="15">
      <c r="G1394" s="5"/>
    </row>
    <row r="1395" ht="15">
      <c r="G1395" s="5"/>
    </row>
    <row r="1396" ht="15">
      <c r="G1396" s="5"/>
    </row>
    <row r="1397" ht="15">
      <c r="G1397" s="5"/>
    </row>
    <row r="1398" ht="15">
      <c r="G1398" s="5"/>
    </row>
    <row r="1399" ht="15">
      <c r="G1399" s="5"/>
    </row>
    <row r="1400" ht="15">
      <c r="G1400" s="5"/>
    </row>
    <row r="1401" ht="15">
      <c r="G1401" s="5"/>
    </row>
    <row r="1402" ht="15">
      <c r="G1402" s="5"/>
    </row>
    <row r="1403" ht="15">
      <c r="G1403" s="5"/>
    </row>
    <row r="1404" ht="15">
      <c r="G1404" s="5"/>
    </row>
    <row r="1405" ht="15">
      <c r="G1405" s="5"/>
    </row>
    <row r="1406" ht="15">
      <c r="G1406" s="5"/>
    </row>
    <row r="1407" ht="15">
      <c r="G1407" s="5"/>
    </row>
    <row r="1408" ht="15">
      <c r="G1408" s="5"/>
    </row>
    <row r="1409" ht="15">
      <c r="G1409" s="5"/>
    </row>
    <row r="1410" ht="15">
      <c r="G1410" s="5"/>
    </row>
    <row r="1411" ht="15">
      <c r="G1411" s="5"/>
    </row>
    <row r="1412" ht="15">
      <c r="G1412" s="5"/>
    </row>
    <row r="1413" ht="15">
      <c r="G1413" s="5"/>
    </row>
    <row r="1414" ht="15">
      <c r="G1414" s="5"/>
    </row>
    <row r="1415" ht="15">
      <c r="G1415" s="5"/>
    </row>
    <row r="1416" ht="15">
      <c r="G1416" s="5"/>
    </row>
    <row r="1417" ht="15">
      <c r="G1417" s="5"/>
    </row>
    <row r="1418" ht="15">
      <c r="G1418" s="5"/>
    </row>
    <row r="1419" ht="15">
      <c r="G1419" s="5"/>
    </row>
    <row r="1420" ht="15">
      <c r="G1420" s="5"/>
    </row>
    <row r="1421" ht="15">
      <c r="G1421" s="5"/>
    </row>
    <row r="1422" ht="15">
      <c r="G1422" s="5"/>
    </row>
    <row r="1423" ht="15">
      <c r="G1423" s="5"/>
    </row>
    <row r="1424" ht="15">
      <c r="G1424" s="5"/>
    </row>
    <row r="1425" ht="15">
      <c r="G1425" s="5"/>
    </row>
    <row r="1426" ht="15">
      <c r="G1426" s="5"/>
    </row>
    <row r="1427" ht="15">
      <c r="G1427" s="5"/>
    </row>
    <row r="1428" ht="15">
      <c r="G1428" s="5"/>
    </row>
    <row r="1429" ht="15">
      <c r="G1429" s="5"/>
    </row>
    <row r="1430" ht="15">
      <c r="G1430" s="5"/>
    </row>
    <row r="1431" ht="15">
      <c r="G1431" s="5"/>
    </row>
    <row r="1432" ht="15">
      <c r="G1432" s="5"/>
    </row>
    <row r="1433" ht="15">
      <c r="G1433" s="5"/>
    </row>
    <row r="1434" ht="15">
      <c r="G1434" s="5"/>
    </row>
    <row r="1435" ht="15">
      <c r="G1435" s="5"/>
    </row>
    <row r="1436" ht="15">
      <c r="G1436" s="5"/>
    </row>
    <row r="1437" ht="15">
      <c r="G1437" s="5"/>
    </row>
    <row r="1438" ht="15">
      <c r="G1438" s="5"/>
    </row>
    <row r="1439" ht="15">
      <c r="G1439" s="5"/>
    </row>
    <row r="1440" ht="15">
      <c r="G1440" s="5"/>
    </row>
    <row r="1441" ht="15">
      <c r="G1441" s="5"/>
    </row>
    <row r="1442" ht="15">
      <c r="G1442" s="5"/>
    </row>
    <row r="1443" ht="15">
      <c r="G1443" s="5"/>
    </row>
    <row r="1444" ht="15">
      <c r="G1444" s="5"/>
    </row>
    <row r="1445" ht="15">
      <c r="G1445" s="5"/>
    </row>
    <row r="1446" ht="15">
      <c r="G1446" s="5"/>
    </row>
    <row r="1447" ht="15">
      <c r="G1447" s="5"/>
    </row>
    <row r="1448" ht="15">
      <c r="G1448" s="5"/>
    </row>
    <row r="1449" ht="15">
      <c r="G1449" s="5"/>
    </row>
    <row r="1450" ht="15">
      <c r="G1450" s="5"/>
    </row>
    <row r="1451" ht="15">
      <c r="G1451" s="5"/>
    </row>
    <row r="1452" ht="15">
      <c r="G1452" s="5"/>
    </row>
    <row r="1453" ht="15">
      <c r="G1453" s="5"/>
    </row>
    <row r="1454" ht="15">
      <c r="G1454" s="5"/>
    </row>
    <row r="1455" ht="15">
      <c r="G1455" s="5"/>
    </row>
    <row r="1456" ht="15">
      <c r="G1456" s="5"/>
    </row>
    <row r="1457" ht="15">
      <c r="G1457" s="5"/>
    </row>
    <row r="1458" ht="15">
      <c r="G1458" s="5"/>
    </row>
    <row r="1459" ht="15">
      <c r="G1459" s="5"/>
    </row>
    <row r="1460" ht="15">
      <c r="G1460" s="5"/>
    </row>
    <row r="1461" ht="15">
      <c r="G1461" s="5"/>
    </row>
    <row r="1462" ht="15">
      <c r="G1462" s="5"/>
    </row>
    <row r="1463" ht="15">
      <c r="G1463" s="5"/>
    </row>
    <row r="1464" ht="15">
      <c r="G1464" s="5"/>
    </row>
    <row r="1465" ht="15">
      <c r="G1465" s="5"/>
    </row>
    <row r="1466" ht="15">
      <c r="G1466" s="5"/>
    </row>
    <row r="1467" ht="15">
      <c r="G1467" s="5"/>
    </row>
    <row r="1468" ht="15">
      <c r="G1468" s="5"/>
    </row>
    <row r="1469" ht="15">
      <c r="G1469" s="5"/>
    </row>
    <row r="1470" ht="15">
      <c r="G1470" s="5"/>
    </row>
    <row r="1471" ht="15">
      <c r="G1471" s="5"/>
    </row>
    <row r="1472" ht="15">
      <c r="G1472" s="5"/>
    </row>
    <row r="1473" ht="15">
      <c r="G1473" s="5"/>
    </row>
    <row r="1474" ht="15">
      <c r="G1474" s="5"/>
    </row>
    <row r="1475" ht="15">
      <c r="G1475" s="5"/>
    </row>
    <row r="1476" ht="15">
      <c r="G1476" s="5"/>
    </row>
    <row r="1477" ht="15">
      <c r="G1477" s="5"/>
    </row>
    <row r="1478" ht="15">
      <c r="G1478" s="5"/>
    </row>
    <row r="1479" ht="15">
      <c r="G1479" s="5"/>
    </row>
    <row r="1480" ht="15">
      <c r="G1480" s="5"/>
    </row>
    <row r="1481" ht="15">
      <c r="G1481" s="5"/>
    </row>
    <row r="1482" ht="15">
      <c r="G1482" s="5"/>
    </row>
    <row r="1483" ht="15">
      <c r="G1483" s="5"/>
    </row>
    <row r="1484" ht="15">
      <c r="G1484" s="5"/>
    </row>
    <row r="1485" ht="15">
      <c r="G1485" s="5"/>
    </row>
    <row r="1486" ht="15">
      <c r="G1486" s="5"/>
    </row>
    <row r="1487" ht="15">
      <c r="G1487" s="5"/>
    </row>
    <row r="1488" ht="15">
      <c r="G1488" s="5"/>
    </row>
    <row r="1489" ht="15">
      <c r="G1489" s="5"/>
    </row>
    <row r="1490" ht="15">
      <c r="G1490" s="5"/>
    </row>
    <row r="1491" ht="15">
      <c r="G1491" s="5"/>
    </row>
    <row r="1492" ht="15">
      <c r="G1492" s="5"/>
    </row>
    <row r="1493" ht="15">
      <c r="G1493" s="5"/>
    </row>
    <row r="1494" ht="15">
      <c r="G1494" s="5"/>
    </row>
    <row r="1495" ht="15">
      <c r="G1495" s="5"/>
    </row>
    <row r="1496" ht="15">
      <c r="G1496" s="5"/>
    </row>
    <row r="1497" ht="15">
      <c r="G1497" s="5"/>
    </row>
    <row r="1498" ht="15">
      <c r="G1498" s="5"/>
    </row>
    <row r="1499" ht="15">
      <c r="G1499" s="5"/>
    </row>
    <row r="1500" ht="15">
      <c r="G1500" s="5"/>
    </row>
    <row r="1501" ht="15">
      <c r="G1501" s="5"/>
    </row>
    <row r="1502" ht="15">
      <c r="G1502" s="5"/>
    </row>
    <row r="1503" ht="15">
      <c r="G1503" s="5"/>
    </row>
    <row r="1504" ht="15">
      <c r="G1504" s="5"/>
    </row>
    <row r="1505" ht="15">
      <c r="G1505" s="5"/>
    </row>
    <row r="1506" ht="15">
      <c r="G1506" s="5"/>
    </row>
    <row r="1507" ht="15">
      <c r="G1507" s="5"/>
    </row>
    <row r="1508" ht="15">
      <c r="G1508" s="5"/>
    </row>
    <row r="1509" ht="15">
      <c r="G1509" s="5"/>
    </row>
    <row r="1510" ht="15">
      <c r="G1510" s="5"/>
    </row>
    <row r="1511" ht="15">
      <c r="G1511" s="5"/>
    </row>
    <row r="1512" ht="15">
      <c r="G1512" s="5"/>
    </row>
    <row r="1513" ht="15">
      <c r="G1513" s="5"/>
    </row>
    <row r="1514" ht="15">
      <c r="G1514" s="5"/>
    </row>
    <row r="1515" ht="15">
      <c r="G1515" s="5"/>
    </row>
    <row r="1516" ht="15">
      <c r="G1516" s="5"/>
    </row>
    <row r="1517" ht="15">
      <c r="G1517" s="5"/>
    </row>
    <row r="1518" ht="15">
      <c r="G1518" s="5"/>
    </row>
    <row r="1519" ht="15">
      <c r="G1519" s="5"/>
    </row>
    <row r="1520" ht="15">
      <c r="G1520" s="5"/>
    </row>
    <row r="1521" ht="15">
      <c r="G1521" s="5"/>
    </row>
    <row r="1522" ht="15">
      <c r="G1522" s="5"/>
    </row>
    <row r="1523" ht="15">
      <c r="G1523" s="5"/>
    </row>
    <row r="1524" ht="15">
      <c r="G1524" s="5"/>
    </row>
    <row r="1525" ht="15">
      <c r="G1525" s="5"/>
    </row>
    <row r="1526" ht="15">
      <c r="G1526" s="5"/>
    </row>
    <row r="1527" ht="15">
      <c r="G1527" s="5"/>
    </row>
    <row r="1528" ht="15">
      <c r="G1528" s="5"/>
    </row>
    <row r="1529" ht="15">
      <c r="G1529" s="5"/>
    </row>
    <row r="1530" ht="15">
      <c r="G1530" s="5"/>
    </row>
    <row r="1531" ht="15">
      <c r="G1531" s="5"/>
    </row>
    <row r="1532" ht="15">
      <c r="G1532" s="5"/>
    </row>
    <row r="1533" ht="15">
      <c r="G1533" s="5"/>
    </row>
    <row r="1534" ht="15">
      <c r="G1534" s="5"/>
    </row>
    <row r="1535" ht="15">
      <c r="G1535" s="5"/>
    </row>
    <row r="1536" ht="15">
      <c r="G1536" s="5"/>
    </row>
    <row r="1537" ht="15">
      <c r="G1537" s="5"/>
    </row>
    <row r="1538" ht="15">
      <c r="G1538" s="5"/>
    </row>
    <row r="1539" ht="15">
      <c r="G1539" s="5"/>
    </row>
    <row r="1540" ht="15">
      <c r="G1540" s="5"/>
    </row>
    <row r="1541" ht="15">
      <c r="G1541" s="5"/>
    </row>
    <row r="1542" ht="15">
      <c r="G1542" s="5"/>
    </row>
    <row r="1543" ht="15">
      <c r="G1543" s="5"/>
    </row>
    <row r="1544" ht="15">
      <c r="G1544" s="5"/>
    </row>
    <row r="1545" ht="15">
      <c r="G1545" s="5"/>
    </row>
    <row r="1546" ht="15">
      <c r="G1546" s="5"/>
    </row>
    <row r="1547" ht="15">
      <c r="G1547" s="5"/>
    </row>
    <row r="1548" ht="15">
      <c r="G1548" s="5"/>
    </row>
    <row r="1549" ht="15">
      <c r="G1549" s="5"/>
    </row>
    <row r="1550" ht="15">
      <c r="G1550" s="5"/>
    </row>
    <row r="1551" ht="15">
      <c r="G1551" s="5"/>
    </row>
    <row r="1552" ht="15">
      <c r="G1552" s="5"/>
    </row>
    <row r="1553" ht="15">
      <c r="G1553" s="5"/>
    </row>
    <row r="1554" ht="15">
      <c r="G1554" s="5"/>
    </row>
    <row r="1555" ht="15">
      <c r="G1555" s="5"/>
    </row>
    <row r="1556" ht="15">
      <c r="G1556" s="5"/>
    </row>
    <row r="1557" ht="15">
      <c r="G1557" s="5"/>
    </row>
    <row r="1558" ht="15">
      <c r="G1558" s="5"/>
    </row>
    <row r="1559" ht="15">
      <c r="G1559" s="5"/>
    </row>
    <row r="1560" ht="15">
      <c r="G1560" s="5"/>
    </row>
    <row r="1561" ht="15">
      <c r="G1561" s="5"/>
    </row>
    <row r="1562" ht="15">
      <c r="G1562" s="5"/>
    </row>
    <row r="1563" ht="15">
      <c r="G1563" s="5"/>
    </row>
    <row r="1564" ht="15">
      <c r="G1564" s="5"/>
    </row>
    <row r="1565" ht="15">
      <c r="G1565" s="5"/>
    </row>
    <row r="1566" ht="15">
      <c r="G1566" s="5"/>
    </row>
    <row r="1567" ht="15">
      <c r="G1567" s="5"/>
    </row>
    <row r="1568" ht="15">
      <c r="G1568" s="5"/>
    </row>
    <row r="1569" ht="15">
      <c r="G1569" s="5"/>
    </row>
    <row r="1570" ht="15">
      <c r="G1570" s="5"/>
    </row>
    <row r="1571" ht="15">
      <c r="G1571" s="5"/>
    </row>
    <row r="1572" ht="15">
      <c r="G1572" s="5"/>
    </row>
    <row r="1573" ht="15">
      <c r="G1573" s="5"/>
    </row>
    <row r="1574" ht="15">
      <c r="G1574" s="5"/>
    </row>
    <row r="1575" ht="15">
      <c r="G1575" s="5"/>
    </row>
    <row r="1576" ht="15">
      <c r="G1576" s="5"/>
    </row>
    <row r="1577" ht="15">
      <c r="G1577" s="5"/>
    </row>
    <row r="1578" ht="15">
      <c r="G1578" s="5"/>
    </row>
    <row r="1579" ht="15">
      <c r="G1579" s="5"/>
    </row>
    <row r="1580" ht="15">
      <c r="G1580" s="5"/>
    </row>
    <row r="1581" ht="15">
      <c r="G1581" s="5"/>
    </row>
    <row r="1582" ht="15">
      <c r="G1582" s="5"/>
    </row>
    <row r="1583" ht="15">
      <c r="G1583" s="5"/>
    </row>
    <row r="1584" ht="15">
      <c r="G1584" s="5"/>
    </row>
    <row r="1585" ht="15">
      <c r="G1585" s="5"/>
    </row>
    <row r="1586" ht="15">
      <c r="G1586" s="5"/>
    </row>
    <row r="1587" ht="15">
      <c r="G1587" s="5"/>
    </row>
    <row r="1588" ht="15">
      <c r="G1588" s="5"/>
    </row>
    <row r="1589" ht="15">
      <c r="G1589" s="5"/>
    </row>
    <row r="1590" ht="15">
      <c r="G1590" s="5"/>
    </row>
    <row r="1591" ht="15">
      <c r="G1591" s="5"/>
    </row>
    <row r="1592" ht="15">
      <c r="G1592" s="5"/>
    </row>
    <row r="1593" ht="15">
      <c r="G1593" s="5"/>
    </row>
    <row r="1594" ht="15">
      <c r="G1594" s="5"/>
    </row>
    <row r="1595" ht="15">
      <c r="G1595" s="5"/>
    </row>
    <row r="1596" ht="15">
      <c r="G1596" s="5"/>
    </row>
    <row r="1597" ht="15">
      <c r="G1597" s="5"/>
    </row>
    <row r="1598" ht="15">
      <c r="G1598" s="5"/>
    </row>
    <row r="1599" ht="15">
      <c r="G1599" s="5"/>
    </row>
    <row r="1600" ht="15">
      <c r="G1600" s="5"/>
    </row>
    <row r="1601" ht="15">
      <c r="G1601" s="5"/>
    </row>
    <row r="1602" ht="15">
      <c r="G1602" s="5"/>
    </row>
    <row r="1603" ht="15">
      <c r="G1603" s="5"/>
    </row>
    <row r="1604" ht="15">
      <c r="G1604" s="5"/>
    </row>
    <row r="1605" ht="15">
      <c r="G1605" s="5"/>
    </row>
    <row r="1606" ht="15">
      <c r="G1606" s="5"/>
    </row>
    <row r="1607" ht="15">
      <c r="G1607" s="5"/>
    </row>
    <row r="1608" ht="15">
      <c r="G1608" s="5"/>
    </row>
    <row r="1609" ht="15">
      <c r="G1609" s="5"/>
    </row>
    <row r="1610" ht="15">
      <c r="G1610" s="5"/>
    </row>
    <row r="1611" ht="15">
      <c r="G1611" s="5"/>
    </row>
    <row r="1612" ht="15">
      <c r="G1612" s="5"/>
    </row>
    <row r="1613" ht="15">
      <c r="G1613" s="5"/>
    </row>
    <row r="1614" ht="15">
      <c r="G1614" s="5"/>
    </row>
    <row r="1615" ht="15">
      <c r="G1615" s="5"/>
    </row>
    <row r="1616" ht="15">
      <c r="G1616" s="5"/>
    </row>
    <row r="1617" ht="15">
      <c r="G1617" s="5"/>
    </row>
    <row r="1618" ht="15">
      <c r="G1618" s="5"/>
    </row>
    <row r="1619" ht="15">
      <c r="G1619" s="5"/>
    </row>
    <row r="1620" ht="15">
      <c r="G1620" s="5"/>
    </row>
    <row r="1621" ht="15">
      <c r="G1621" s="5"/>
    </row>
    <row r="1622" ht="15">
      <c r="G1622" s="5"/>
    </row>
    <row r="1623" ht="15">
      <c r="G1623" s="5"/>
    </row>
    <row r="1624" ht="15">
      <c r="G1624" s="5"/>
    </row>
    <row r="1625" ht="15">
      <c r="G1625" s="5"/>
    </row>
    <row r="1626" ht="15">
      <c r="G1626" s="5"/>
    </row>
    <row r="1627" ht="15">
      <c r="G1627" s="5"/>
    </row>
    <row r="1628" ht="15">
      <c r="G1628" s="5"/>
    </row>
    <row r="1629" ht="15">
      <c r="G1629" s="5"/>
    </row>
    <row r="1630" ht="15">
      <c r="G1630" s="5"/>
    </row>
    <row r="1631" ht="15">
      <c r="G1631" s="5"/>
    </row>
    <row r="1632" ht="15">
      <c r="G1632" s="5"/>
    </row>
    <row r="1633" ht="15">
      <c r="G1633" s="5"/>
    </row>
    <row r="1634" ht="15">
      <c r="G1634" s="5"/>
    </row>
    <row r="1635" ht="15">
      <c r="G1635" s="5"/>
    </row>
    <row r="1636" ht="15">
      <c r="G1636" s="5"/>
    </row>
    <row r="1637" ht="15">
      <c r="G1637" s="5"/>
    </row>
    <row r="1638" ht="15">
      <c r="G1638" s="5"/>
    </row>
    <row r="1639" ht="15">
      <c r="G1639" s="5"/>
    </row>
    <row r="1640" ht="15">
      <c r="G1640" s="5"/>
    </row>
    <row r="1641" ht="15">
      <c r="G1641" s="5"/>
    </row>
    <row r="1642" ht="15">
      <c r="G1642" s="5"/>
    </row>
    <row r="1643" ht="15">
      <c r="G1643" s="5"/>
    </row>
    <row r="1644" ht="15">
      <c r="G1644" s="5"/>
    </row>
    <row r="1645" ht="15">
      <c r="G1645" s="5"/>
    </row>
    <row r="1646" ht="15">
      <c r="G1646" s="5"/>
    </row>
    <row r="1647" ht="15">
      <c r="G1647" s="5"/>
    </row>
    <row r="1648" ht="15">
      <c r="G1648" s="5"/>
    </row>
    <row r="1649" ht="15">
      <c r="G1649" s="5"/>
    </row>
    <row r="1650" ht="15">
      <c r="G1650" s="5"/>
    </row>
    <row r="1651" ht="15">
      <c r="G1651" s="5"/>
    </row>
    <row r="1652" ht="15">
      <c r="G1652" s="5"/>
    </row>
    <row r="1653" ht="15">
      <c r="G1653" s="5"/>
    </row>
    <row r="1654" ht="15">
      <c r="G1654" s="5"/>
    </row>
    <row r="1655" ht="15">
      <c r="G1655" s="5"/>
    </row>
    <row r="1656" ht="15">
      <c r="G1656" s="5"/>
    </row>
    <row r="1657" ht="15">
      <c r="G1657" s="5"/>
    </row>
    <row r="1658" ht="15">
      <c r="G1658" s="5"/>
    </row>
    <row r="1659" ht="15">
      <c r="G1659" s="5"/>
    </row>
    <row r="1660" ht="15">
      <c r="G1660" s="5"/>
    </row>
    <row r="1661" ht="15">
      <c r="G1661" s="5"/>
    </row>
    <row r="1662" ht="15">
      <c r="G1662" s="5"/>
    </row>
    <row r="1663" ht="15">
      <c r="G1663" s="5"/>
    </row>
    <row r="1664" ht="15">
      <c r="G1664" s="5"/>
    </row>
    <row r="1665" ht="15">
      <c r="G1665" s="5"/>
    </row>
    <row r="1666" ht="15">
      <c r="G1666" s="5"/>
    </row>
    <row r="1667" ht="15">
      <c r="G1667" s="5"/>
    </row>
    <row r="1668" ht="15">
      <c r="G1668" s="5"/>
    </row>
    <row r="1669" ht="15">
      <c r="G1669" s="5"/>
    </row>
    <row r="1670" ht="15">
      <c r="G1670" s="5"/>
    </row>
    <row r="1671" ht="15">
      <c r="G1671" s="5"/>
    </row>
    <row r="1672" ht="15">
      <c r="G1672" s="5"/>
    </row>
    <row r="1673" ht="15">
      <c r="G1673" s="5"/>
    </row>
    <row r="1674" ht="15">
      <c r="G1674" s="5"/>
    </row>
    <row r="1675" ht="15">
      <c r="G1675" s="5"/>
    </row>
    <row r="1676" ht="15">
      <c r="G1676" s="5"/>
    </row>
    <row r="1677" ht="15">
      <c r="G1677" s="5"/>
    </row>
    <row r="1678" ht="15">
      <c r="G1678" s="5"/>
    </row>
    <row r="1679" ht="15">
      <c r="G1679" s="5"/>
    </row>
    <row r="1680" ht="15">
      <c r="G1680" s="5"/>
    </row>
    <row r="1681" ht="15">
      <c r="G1681" s="5"/>
    </row>
    <row r="1682" ht="15">
      <c r="G1682" s="5"/>
    </row>
    <row r="1683" ht="15">
      <c r="G1683" s="5"/>
    </row>
    <row r="1684" ht="15">
      <c r="G1684" s="5"/>
    </row>
    <row r="1685" ht="15">
      <c r="G1685" s="5"/>
    </row>
    <row r="1686" ht="15">
      <c r="G1686" s="5"/>
    </row>
    <row r="1687" ht="15">
      <c r="G1687" s="5"/>
    </row>
    <row r="1688" ht="15">
      <c r="G1688" s="5"/>
    </row>
    <row r="1689" ht="15">
      <c r="G1689" s="5"/>
    </row>
    <row r="1690" ht="15">
      <c r="G1690" s="5"/>
    </row>
    <row r="1691" ht="15">
      <c r="G1691" s="5"/>
    </row>
    <row r="1692" ht="15">
      <c r="G1692" s="5"/>
    </row>
    <row r="1693" ht="15">
      <c r="G1693" s="5"/>
    </row>
    <row r="1694" ht="15">
      <c r="G1694" s="5"/>
    </row>
    <row r="1695" ht="15">
      <c r="G1695" s="5"/>
    </row>
    <row r="1696" ht="15">
      <c r="G1696" s="5"/>
    </row>
    <row r="1697" ht="15">
      <c r="G1697" s="5"/>
    </row>
    <row r="1698" ht="15">
      <c r="G1698" s="5"/>
    </row>
    <row r="1699" ht="15">
      <c r="G1699" s="5"/>
    </row>
    <row r="1700" ht="15">
      <c r="G1700" s="5"/>
    </row>
    <row r="1701" ht="15">
      <c r="G1701" s="5"/>
    </row>
    <row r="1702" ht="15">
      <c r="G1702" s="5"/>
    </row>
    <row r="1703" ht="15">
      <c r="G1703" s="5"/>
    </row>
    <row r="1704" ht="15">
      <c r="G1704" s="5"/>
    </row>
    <row r="1705" ht="15">
      <c r="G1705" s="5"/>
    </row>
    <row r="1706" ht="15">
      <c r="G1706" s="5"/>
    </row>
    <row r="1707" ht="15">
      <c r="G1707" s="5"/>
    </row>
    <row r="1708" ht="15">
      <c r="G1708" s="5"/>
    </row>
    <row r="1709" ht="15">
      <c r="G1709" s="5"/>
    </row>
    <row r="1710" ht="15">
      <c r="G1710" s="5"/>
    </row>
    <row r="1711" ht="15">
      <c r="G1711" s="5"/>
    </row>
    <row r="1712" ht="15">
      <c r="G1712" s="5"/>
    </row>
    <row r="1713" ht="15">
      <c r="G1713" s="5"/>
    </row>
    <row r="1714" ht="15">
      <c r="G1714" s="5"/>
    </row>
    <row r="1715" ht="15">
      <c r="G1715" s="5"/>
    </row>
    <row r="1716" ht="15">
      <c r="G1716" s="5"/>
    </row>
    <row r="1717" ht="15">
      <c r="G1717" s="5"/>
    </row>
    <row r="1718" ht="15">
      <c r="G1718" s="5"/>
    </row>
    <row r="1719" ht="15">
      <c r="G1719" s="5"/>
    </row>
    <row r="1720" ht="15">
      <c r="G1720" s="5"/>
    </row>
    <row r="1721" ht="15">
      <c r="G1721" s="5"/>
    </row>
    <row r="1722" ht="15">
      <c r="G1722" s="5"/>
    </row>
    <row r="1723" ht="15">
      <c r="G1723" s="5"/>
    </row>
    <row r="1724" ht="15">
      <c r="G1724" s="5"/>
    </row>
    <row r="1725" ht="15">
      <c r="G1725" s="5"/>
    </row>
    <row r="1726" ht="15">
      <c r="G1726" s="5"/>
    </row>
    <row r="1727" ht="15">
      <c r="G1727" s="5"/>
    </row>
    <row r="1728" ht="15">
      <c r="G1728" s="5"/>
    </row>
    <row r="1729" ht="15">
      <c r="G1729" s="5"/>
    </row>
    <row r="1730" ht="15">
      <c r="G1730" s="5"/>
    </row>
    <row r="1731" ht="15">
      <c r="G1731" s="5"/>
    </row>
    <row r="1732" ht="15">
      <c r="G1732" s="5"/>
    </row>
    <row r="1733" ht="15">
      <c r="G1733" s="5"/>
    </row>
    <row r="1734" ht="15">
      <c r="G1734" s="5"/>
    </row>
    <row r="1735" ht="15">
      <c r="G1735" s="5"/>
    </row>
    <row r="1736" ht="15">
      <c r="G1736" s="5"/>
    </row>
    <row r="1737" ht="15">
      <c r="G1737" s="5"/>
    </row>
    <row r="1738" ht="15">
      <c r="G1738" s="5"/>
    </row>
    <row r="1739" ht="15">
      <c r="G1739" s="5"/>
    </row>
    <row r="1740" ht="15">
      <c r="G1740" s="5"/>
    </row>
    <row r="1741" ht="15">
      <c r="G1741" s="5"/>
    </row>
    <row r="1742" ht="15">
      <c r="G1742" s="5"/>
    </row>
    <row r="1743" ht="15">
      <c r="G1743" s="5"/>
    </row>
    <row r="1744" ht="15">
      <c r="G1744" s="5"/>
    </row>
    <row r="1745" ht="15">
      <c r="G1745" s="5"/>
    </row>
    <row r="1746" ht="15">
      <c r="G1746" s="5"/>
    </row>
    <row r="1747" ht="15">
      <c r="G1747" s="5"/>
    </row>
    <row r="1748" ht="15">
      <c r="G1748" s="5"/>
    </row>
    <row r="1749" ht="15">
      <c r="G1749" s="5"/>
    </row>
    <row r="1750" ht="15">
      <c r="G1750" s="5"/>
    </row>
    <row r="1751" ht="15">
      <c r="G1751" s="5"/>
    </row>
    <row r="1752" ht="15">
      <c r="G1752" s="5"/>
    </row>
    <row r="1753" ht="15">
      <c r="G1753" s="5"/>
    </row>
    <row r="1754" ht="15">
      <c r="G1754" s="5"/>
    </row>
    <row r="1755" ht="15">
      <c r="G1755" s="5"/>
    </row>
    <row r="1756" ht="15">
      <c r="G1756" s="5"/>
    </row>
    <row r="1757" ht="15">
      <c r="G1757" s="5"/>
    </row>
    <row r="1758" ht="15">
      <c r="G1758" s="5"/>
    </row>
    <row r="1759" ht="15">
      <c r="G1759" s="5"/>
    </row>
    <row r="1760" ht="15">
      <c r="G1760" s="5"/>
    </row>
    <row r="1761" ht="15">
      <c r="G1761" s="5"/>
    </row>
    <row r="1762" ht="15">
      <c r="G1762" s="5"/>
    </row>
    <row r="1763" ht="15">
      <c r="G1763" s="5"/>
    </row>
    <row r="1764" ht="15">
      <c r="G1764" s="5"/>
    </row>
    <row r="1765" ht="15">
      <c r="G1765" s="5"/>
    </row>
    <row r="1766" ht="15">
      <c r="G1766" s="5"/>
    </row>
    <row r="1767" ht="15">
      <c r="G1767" s="5"/>
    </row>
    <row r="1768" ht="15">
      <c r="G1768" s="5"/>
    </row>
    <row r="1769" ht="15">
      <c r="G1769" s="5"/>
    </row>
    <row r="1770" ht="15">
      <c r="G1770" s="5"/>
    </row>
    <row r="1771" ht="15">
      <c r="G1771" s="5"/>
    </row>
    <row r="1772" ht="15">
      <c r="G1772" s="5"/>
    </row>
    <row r="1773" ht="15">
      <c r="G1773" s="5"/>
    </row>
    <row r="1774" ht="15">
      <c r="G1774" s="5"/>
    </row>
    <row r="1775" ht="15">
      <c r="G1775" s="5"/>
    </row>
    <row r="1776" ht="15">
      <c r="G1776" s="5"/>
    </row>
    <row r="1777" ht="15">
      <c r="G1777" s="5"/>
    </row>
    <row r="1778" ht="15">
      <c r="G1778" s="5"/>
    </row>
    <row r="1779" ht="15">
      <c r="G1779" s="5"/>
    </row>
    <row r="1780" ht="15">
      <c r="G1780" s="5"/>
    </row>
    <row r="1781" ht="15">
      <c r="G1781" s="5"/>
    </row>
    <row r="1782" ht="15">
      <c r="G1782" s="5"/>
    </row>
    <row r="1783" ht="15">
      <c r="G1783" s="5"/>
    </row>
    <row r="1784" ht="15">
      <c r="G1784" s="5"/>
    </row>
    <row r="1785" ht="15">
      <c r="G1785" s="5"/>
    </row>
    <row r="1786" ht="15">
      <c r="G1786" s="5"/>
    </row>
    <row r="1787" ht="15">
      <c r="G1787" s="5"/>
    </row>
    <row r="1788" ht="15">
      <c r="G1788" s="5"/>
    </row>
    <row r="1789" ht="15">
      <c r="G1789" s="5"/>
    </row>
    <row r="1790" ht="15">
      <c r="G1790" s="5"/>
    </row>
    <row r="1791" ht="15">
      <c r="G1791" s="5"/>
    </row>
    <row r="1792" ht="15">
      <c r="G1792" s="5"/>
    </row>
    <row r="1793" ht="15">
      <c r="G1793" s="5"/>
    </row>
    <row r="1794" ht="15">
      <c r="G1794" s="5"/>
    </row>
    <row r="1795" ht="15">
      <c r="G1795" s="5"/>
    </row>
    <row r="1796" ht="15">
      <c r="G1796" s="5"/>
    </row>
    <row r="1797" ht="15">
      <c r="G1797" s="5"/>
    </row>
    <row r="1798" ht="15">
      <c r="G1798" s="5"/>
    </row>
    <row r="1799" ht="15">
      <c r="G1799" s="5"/>
    </row>
    <row r="1800" ht="15">
      <c r="G1800" s="5"/>
    </row>
    <row r="1801" ht="15">
      <c r="G1801" s="5"/>
    </row>
    <row r="1802" ht="15">
      <c r="G1802" s="5"/>
    </row>
    <row r="1803" ht="15">
      <c r="G1803" s="5"/>
    </row>
    <row r="1804" ht="15">
      <c r="G1804" s="5"/>
    </row>
    <row r="1805" ht="15">
      <c r="G1805" s="5"/>
    </row>
    <row r="1806" ht="15">
      <c r="G1806" s="5"/>
    </row>
    <row r="1807" ht="15">
      <c r="G1807" s="5"/>
    </row>
    <row r="1808" ht="15">
      <c r="G1808" s="5"/>
    </row>
    <row r="1809" ht="15">
      <c r="G1809" s="5"/>
    </row>
    <row r="1810" ht="15">
      <c r="G1810" s="5"/>
    </row>
    <row r="1811" ht="15">
      <c r="G1811" s="5"/>
    </row>
    <row r="1812" ht="15">
      <c r="G1812" s="5"/>
    </row>
    <row r="1813" ht="15">
      <c r="G1813" s="5"/>
    </row>
    <row r="1814" ht="15">
      <c r="G1814" s="5"/>
    </row>
    <row r="1815" ht="15">
      <c r="G1815" s="5"/>
    </row>
    <row r="1816" ht="15">
      <c r="G1816" s="5"/>
    </row>
    <row r="1817" ht="15">
      <c r="G1817" s="5"/>
    </row>
    <row r="1818" ht="15">
      <c r="G1818" s="5"/>
    </row>
    <row r="1819" ht="15">
      <c r="G1819" s="5"/>
    </row>
    <row r="1820" ht="15">
      <c r="G1820" s="5"/>
    </row>
    <row r="1821" ht="15">
      <c r="G1821" s="5"/>
    </row>
    <row r="1822" ht="15">
      <c r="G1822" s="5"/>
    </row>
    <row r="1823" ht="15">
      <c r="G1823" s="5"/>
    </row>
    <row r="1824" ht="15">
      <c r="G1824" s="5"/>
    </row>
    <row r="1825" ht="15">
      <c r="G1825" s="5"/>
    </row>
    <row r="1826" ht="15">
      <c r="G1826" s="5"/>
    </row>
    <row r="1827" ht="15">
      <c r="G1827" s="5"/>
    </row>
    <row r="1828" ht="15">
      <c r="G1828" s="5"/>
    </row>
    <row r="1829" ht="15">
      <c r="G1829" s="5"/>
    </row>
    <row r="1830" ht="15">
      <c r="G1830" s="5"/>
    </row>
    <row r="1831" ht="15">
      <c r="G1831" s="5"/>
    </row>
    <row r="1832" ht="15">
      <c r="G1832" s="5"/>
    </row>
    <row r="1833" ht="15">
      <c r="G1833" s="5"/>
    </row>
    <row r="1834" ht="15">
      <c r="G1834" s="5"/>
    </row>
    <row r="1835" ht="15">
      <c r="G1835" s="5"/>
    </row>
    <row r="1836" ht="15">
      <c r="G1836" s="5"/>
    </row>
    <row r="1837" ht="15">
      <c r="G1837" s="5"/>
    </row>
    <row r="1838" ht="15">
      <c r="G1838" s="5"/>
    </row>
    <row r="1839" ht="15">
      <c r="G1839" s="5"/>
    </row>
    <row r="1840" ht="15">
      <c r="G1840" s="5"/>
    </row>
    <row r="1841" ht="15">
      <c r="G1841" s="5"/>
    </row>
    <row r="1842" ht="15">
      <c r="G1842" s="5"/>
    </row>
    <row r="1843" ht="15">
      <c r="G1843" s="5"/>
    </row>
    <row r="1844" ht="15">
      <c r="G1844" s="5"/>
    </row>
    <row r="1845" ht="15">
      <c r="G1845" s="5"/>
    </row>
    <row r="1846" ht="15">
      <c r="G1846" s="5"/>
    </row>
    <row r="1847" ht="15">
      <c r="G1847" s="5"/>
    </row>
    <row r="1848" ht="15">
      <c r="G1848" s="5"/>
    </row>
    <row r="1849" ht="15">
      <c r="G1849" s="5"/>
    </row>
    <row r="1850" ht="15">
      <c r="G1850" s="5"/>
    </row>
    <row r="1851" ht="15">
      <c r="G1851" s="5"/>
    </row>
    <row r="1852" ht="15">
      <c r="G1852" s="5"/>
    </row>
    <row r="1853" ht="15">
      <c r="G1853" s="5"/>
    </row>
    <row r="1854" ht="15">
      <c r="G1854" s="5"/>
    </row>
    <row r="1855" ht="15">
      <c r="G1855" s="5"/>
    </row>
    <row r="1856" ht="15">
      <c r="G1856" s="5"/>
    </row>
    <row r="1857" ht="15">
      <c r="G1857" s="5"/>
    </row>
    <row r="1858" ht="15">
      <c r="G1858" s="5"/>
    </row>
    <row r="1859" ht="15">
      <c r="G1859" s="5"/>
    </row>
    <row r="1860" ht="15">
      <c r="G1860" s="5"/>
    </row>
    <row r="1861" ht="15">
      <c r="G1861" s="5"/>
    </row>
    <row r="1862" ht="15">
      <c r="G1862" s="5"/>
    </row>
    <row r="1863" ht="15">
      <c r="G1863" s="5"/>
    </row>
    <row r="1864" ht="15">
      <c r="G1864" s="5"/>
    </row>
    <row r="1865" ht="15">
      <c r="G1865" s="5"/>
    </row>
    <row r="1866" ht="15">
      <c r="G1866" s="5"/>
    </row>
    <row r="1867" ht="15">
      <c r="G1867" s="5"/>
    </row>
    <row r="1868" ht="15">
      <c r="G1868" s="5"/>
    </row>
    <row r="1869" ht="15">
      <c r="G1869" s="5"/>
    </row>
    <row r="1870" ht="15">
      <c r="G1870" s="5"/>
    </row>
    <row r="1871" ht="15">
      <c r="G1871" s="5"/>
    </row>
    <row r="1872" ht="15">
      <c r="G1872" s="5"/>
    </row>
    <row r="1873" ht="15">
      <c r="G1873" s="5"/>
    </row>
    <row r="1874" ht="15">
      <c r="G1874" s="5"/>
    </row>
    <row r="1875" ht="15">
      <c r="G1875" s="5"/>
    </row>
    <row r="1876" ht="15">
      <c r="G1876" s="5"/>
    </row>
    <row r="1877" ht="15">
      <c r="G1877" s="5"/>
    </row>
    <row r="1878" ht="15">
      <c r="G1878" s="5"/>
    </row>
    <row r="1879" ht="15">
      <c r="G1879" s="5"/>
    </row>
    <row r="1880" ht="15">
      <c r="G1880" s="5"/>
    </row>
    <row r="1881" ht="15">
      <c r="G1881" s="5"/>
    </row>
    <row r="1882" ht="15">
      <c r="G1882" s="5"/>
    </row>
    <row r="1883" ht="15">
      <c r="G1883" s="5"/>
    </row>
    <row r="1884" ht="15">
      <c r="G1884" s="5"/>
    </row>
    <row r="1885" ht="15">
      <c r="G1885" s="5"/>
    </row>
    <row r="1886" ht="15">
      <c r="G1886" s="5"/>
    </row>
    <row r="1887" ht="15">
      <c r="G1887" s="5"/>
    </row>
    <row r="1888" ht="15">
      <c r="G1888" s="5"/>
    </row>
    <row r="1889" ht="15">
      <c r="G1889" s="5"/>
    </row>
    <row r="1890" ht="15">
      <c r="G1890" s="5"/>
    </row>
    <row r="1891" ht="15">
      <c r="G1891" s="5"/>
    </row>
    <row r="1892" ht="15">
      <c r="G1892" s="5"/>
    </row>
    <row r="1893" ht="15">
      <c r="G1893" s="5"/>
    </row>
    <row r="1894" ht="15">
      <c r="G1894" s="5"/>
    </row>
    <row r="1895" ht="15">
      <c r="G1895" s="5"/>
    </row>
    <row r="1896" ht="15">
      <c r="G1896" s="5"/>
    </row>
    <row r="1897" ht="15">
      <c r="G1897" s="5"/>
    </row>
    <row r="1898" ht="15">
      <c r="G1898" s="5"/>
    </row>
    <row r="1899" ht="15">
      <c r="G1899" s="5"/>
    </row>
    <row r="1900" ht="15">
      <c r="G1900" s="5"/>
    </row>
    <row r="1901" ht="15">
      <c r="G1901" s="5"/>
    </row>
    <row r="1902" ht="15">
      <c r="G1902" s="5"/>
    </row>
    <row r="1903" ht="15">
      <c r="G1903" s="5"/>
    </row>
    <row r="1904" ht="15">
      <c r="G1904" s="5"/>
    </row>
    <row r="1905" ht="15">
      <c r="G1905" s="5"/>
    </row>
    <row r="1906" ht="15">
      <c r="G1906" s="5"/>
    </row>
    <row r="1907" ht="15">
      <c r="G1907" s="5"/>
    </row>
    <row r="1908" ht="15">
      <c r="G1908" s="5"/>
    </row>
    <row r="1909" ht="15">
      <c r="G1909" s="5"/>
    </row>
    <row r="1910" ht="15">
      <c r="G1910" s="5"/>
    </row>
    <row r="1911" ht="15">
      <c r="G1911" s="5"/>
    </row>
    <row r="1912" ht="15">
      <c r="G1912" s="5"/>
    </row>
    <row r="1913" ht="15">
      <c r="G1913" s="5"/>
    </row>
    <row r="1914" ht="15">
      <c r="G1914" s="5"/>
    </row>
    <row r="1915" ht="15">
      <c r="G1915" s="5"/>
    </row>
    <row r="1916" ht="15">
      <c r="G1916" s="5"/>
    </row>
    <row r="1917" ht="15">
      <c r="G1917" s="5"/>
    </row>
    <row r="1918" ht="15">
      <c r="G1918" s="5"/>
    </row>
    <row r="1919" ht="15">
      <c r="G1919" s="5"/>
    </row>
    <row r="1920" ht="15">
      <c r="G1920" s="5"/>
    </row>
    <row r="1921" ht="15">
      <c r="G1921" s="5"/>
    </row>
    <row r="1922" ht="15">
      <c r="G1922" s="5"/>
    </row>
    <row r="1923" ht="15">
      <c r="G1923" s="5"/>
    </row>
    <row r="1924" ht="15">
      <c r="G1924" s="5"/>
    </row>
    <row r="1925" ht="15">
      <c r="G1925" s="5"/>
    </row>
    <row r="1926" ht="15">
      <c r="G1926" s="5"/>
    </row>
    <row r="1927" ht="15">
      <c r="G1927" s="5"/>
    </row>
    <row r="1928" ht="15">
      <c r="G1928" s="5"/>
    </row>
    <row r="1929" ht="15">
      <c r="G1929" s="5"/>
    </row>
    <row r="1930" ht="15">
      <c r="G1930" s="5"/>
    </row>
    <row r="1931" ht="15">
      <c r="G1931" s="5"/>
    </row>
    <row r="1932" ht="15">
      <c r="G1932" s="5"/>
    </row>
    <row r="1933" ht="15">
      <c r="G1933" s="5"/>
    </row>
    <row r="1934" ht="15">
      <c r="G1934" s="5"/>
    </row>
    <row r="1935" ht="15">
      <c r="G1935" s="5"/>
    </row>
    <row r="1936" ht="15">
      <c r="G1936" s="5"/>
    </row>
    <row r="1937" ht="15">
      <c r="G1937" s="5"/>
    </row>
    <row r="1938" ht="15">
      <c r="G1938" s="5"/>
    </row>
    <row r="1939" ht="15">
      <c r="G1939" s="5"/>
    </row>
    <row r="1940" ht="15">
      <c r="G1940" s="5"/>
    </row>
    <row r="1941" ht="15">
      <c r="G1941" s="5"/>
    </row>
    <row r="1942" ht="15">
      <c r="G1942" s="5"/>
    </row>
    <row r="1943" ht="15">
      <c r="G1943" s="5"/>
    </row>
    <row r="1944" ht="15">
      <c r="G1944" s="5"/>
    </row>
    <row r="1945" ht="15">
      <c r="G1945" s="5"/>
    </row>
    <row r="1946" ht="15">
      <c r="G1946" s="5"/>
    </row>
    <row r="1947" ht="15">
      <c r="G1947" s="5"/>
    </row>
    <row r="1948" ht="15">
      <c r="G1948" s="5"/>
    </row>
    <row r="1949" ht="15">
      <c r="G1949" s="5"/>
    </row>
    <row r="1950" ht="15">
      <c r="G1950" s="5"/>
    </row>
    <row r="1951" ht="15">
      <c r="G1951" s="5"/>
    </row>
    <row r="1952" ht="15">
      <c r="G1952" s="5"/>
    </row>
    <row r="1953" ht="15">
      <c r="G1953" s="5"/>
    </row>
    <row r="1954" ht="15">
      <c r="G1954" s="5"/>
    </row>
    <row r="1955" ht="15">
      <c r="G1955" s="5"/>
    </row>
    <row r="1956" ht="15">
      <c r="G1956" s="5"/>
    </row>
    <row r="1957" ht="15">
      <c r="G1957" s="5"/>
    </row>
    <row r="1958" ht="15">
      <c r="G1958" s="5"/>
    </row>
    <row r="1959" ht="15">
      <c r="G1959" s="5"/>
    </row>
    <row r="1960" ht="15">
      <c r="G1960" s="5"/>
    </row>
    <row r="1961" ht="15">
      <c r="G1961" s="5"/>
    </row>
    <row r="1962" ht="15">
      <c r="G1962" s="5"/>
    </row>
    <row r="1963" ht="15">
      <c r="G1963" s="5"/>
    </row>
    <row r="1964" ht="15">
      <c r="G1964" s="5"/>
    </row>
    <row r="1965" ht="15">
      <c r="G1965" s="5"/>
    </row>
    <row r="1966" ht="15">
      <c r="G1966" s="5"/>
    </row>
    <row r="1967" ht="15">
      <c r="G1967" s="5"/>
    </row>
    <row r="1968" ht="15">
      <c r="G1968" s="5"/>
    </row>
    <row r="1969" ht="15">
      <c r="G1969" s="5"/>
    </row>
    <row r="1970" ht="15">
      <c r="G1970" s="5"/>
    </row>
    <row r="1971" ht="15">
      <c r="G1971" s="5"/>
    </row>
    <row r="1972" ht="15">
      <c r="G1972" s="5"/>
    </row>
    <row r="1973" ht="15">
      <c r="G1973" s="5"/>
    </row>
    <row r="1974" ht="15">
      <c r="G1974" s="5"/>
    </row>
    <row r="1975" ht="15">
      <c r="G1975" s="5"/>
    </row>
    <row r="1976" ht="15">
      <c r="G1976" s="5"/>
    </row>
    <row r="1977" ht="15">
      <c r="G1977" s="5"/>
    </row>
    <row r="1978" ht="15">
      <c r="G1978" s="5"/>
    </row>
    <row r="1979" ht="15">
      <c r="G1979" s="5"/>
    </row>
    <row r="1980" ht="15">
      <c r="G1980" s="5"/>
    </row>
    <row r="1981" ht="15">
      <c r="G1981" s="5"/>
    </row>
    <row r="1982" ht="15">
      <c r="G1982" s="5"/>
    </row>
    <row r="1983" ht="15">
      <c r="G1983" s="5"/>
    </row>
    <row r="1984" ht="15">
      <c r="G1984" s="5"/>
    </row>
    <row r="1985" ht="15">
      <c r="G1985" s="5"/>
    </row>
    <row r="1986" ht="15">
      <c r="G1986" s="5"/>
    </row>
    <row r="1987" ht="15">
      <c r="G1987" s="5"/>
    </row>
    <row r="1988" ht="15">
      <c r="G1988" s="5"/>
    </row>
    <row r="1989" ht="15">
      <c r="G1989" s="5"/>
    </row>
    <row r="1990" ht="15">
      <c r="G1990" s="5"/>
    </row>
    <row r="1991" ht="15">
      <c r="G1991" s="5"/>
    </row>
    <row r="1992" ht="15">
      <c r="G1992" s="5"/>
    </row>
    <row r="1993" ht="15">
      <c r="G1993" s="5"/>
    </row>
    <row r="1994" ht="15">
      <c r="G1994" s="5"/>
    </row>
    <row r="1995" ht="15">
      <c r="G1995" s="5"/>
    </row>
    <row r="1996" ht="15">
      <c r="G1996" s="5"/>
    </row>
    <row r="1997" ht="15">
      <c r="G1997" s="5"/>
    </row>
    <row r="1998" ht="15">
      <c r="G1998" s="5"/>
    </row>
    <row r="1999" ht="15">
      <c r="G1999" s="5"/>
    </row>
    <row r="2000" ht="15">
      <c r="G2000" s="5"/>
    </row>
    <row r="2001" ht="15">
      <c r="G2001" s="5"/>
    </row>
    <row r="2002" ht="15">
      <c r="G2002" s="5"/>
    </row>
    <row r="2003" ht="15">
      <c r="G2003" s="5"/>
    </row>
    <row r="2004" ht="15">
      <c r="G2004" s="5"/>
    </row>
    <row r="2005" ht="15">
      <c r="G2005" s="5"/>
    </row>
    <row r="2006" ht="15">
      <c r="G2006" s="5"/>
    </row>
    <row r="2007" ht="15">
      <c r="G2007" s="5"/>
    </row>
    <row r="2008" ht="15">
      <c r="G2008" s="5"/>
    </row>
    <row r="2009" ht="15">
      <c r="G2009" s="5"/>
    </row>
    <row r="2010" ht="15">
      <c r="G2010" s="5"/>
    </row>
    <row r="2011" ht="15">
      <c r="G2011" s="5"/>
    </row>
    <row r="2012" ht="15">
      <c r="G2012" s="5"/>
    </row>
    <row r="2013" ht="15">
      <c r="G2013" s="5"/>
    </row>
    <row r="2014" ht="15">
      <c r="G2014" s="5"/>
    </row>
    <row r="2015" ht="15">
      <c r="G2015" s="5"/>
    </row>
    <row r="2016" ht="15">
      <c r="G2016" s="5"/>
    </row>
    <row r="2017" ht="15">
      <c r="G2017" s="5"/>
    </row>
    <row r="2018" ht="15">
      <c r="G2018" s="5"/>
    </row>
    <row r="2019" ht="15">
      <c r="G2019" s="5"/>
    </row>
    <row r="2020" ht="15">
      <c r="G2020" s="5"/>
    </row>
    <row r="2021" ht="15">
      <c r="G2021" s="5"/>
    </row>
    <row r="2022" ht="15">
      <c r="G2022" s="5"/>
    </row>
    <row r="2023" ht="15">
      <c r="G2023" s="5"/>
    </row>
    <row r="2024" ht="15">
      <c r="G2024" s="5"/>
    </row>
    <row r="2025" ht="15">
      <c r="G2025" s="5"/>
    </row>
    <row r="2026" ht="15">
      <c r="G2026" s="5"/>
    </row>
    <row r="2027" ht="15">
      <c r="G2027" s="5"/>
    </row>
    <row r="2028" ht="15">
      <c r="G2028" s="5"/>
    </row>
    <row r="2029" ht="15">
      <c r="G2029" s="5"/>
    </row>
    <row r="2030" ht="15">
      <c r="G2030" s="5"/>
    </row>
    <row r="2031" ht="15">
      <c r="G2031" s="5"/>
    </row>
    <row r="2032" ht="15">
      <c r="G2032" s="5"/>
    </row>
    <row r="2033" ht="15">
      <c r="G2033" s="5"/>
    </row>
    <row r="2034" ht="15">
      <c r="G2034" s="5"/>
    </row>
    <row r="2035" ht="15">
      <c r="G2035" s="5"/>
    </row>
    <row r="2036" ht="15">
      <c r="G2036" s="5"/>
    </row>
    <row r="2037" ht="15">
      <c r="G2037" s="5"/>
    </row>
    <row r="2038" ht="15">
      <c r="G2038" s="5"/>
    </row>
    <row r="2039" ht="15">
      <c r="G2039" s="5"/>
    </row>
    <row r="2040" ht="15">
      <c r="G2040" s="5"/>
    </row>
    <row r="2041" ht="15">
      <c r="G2041" s="5"/>
    </row>
    <row r="2042" ht="15">
      <c r="G2042" s="5"/>
    </row>
    <row r="2043" ht="15">
      <c r="G2043" s="5"/>
    </row>
    <row r="2044" ht="15">
      <c r="G2044" s="5"/>
    </row>
    <row r="2045" ht="15">
      <c r="G2045" s="5"/>
    </row>
    <row r="2046" ht="15">
      <c r="G2046" s="5"/>
    </row>
    <row r="2047" ht="15">
      <c r="G2047" s="5"/>
    </row>
    <row r="2048" ht="15">
      <c r="G2048" s="5"/>
    </row>
    <row r="2049" ht="15">
      <c r="G2049" s="5"/>
    </row>
    <row r="2050" ht="15">
      <c r="G2050" s="5"/>
    </row>
    <row r="2051" ht="15">
      <c r="G2051" s="5"/>
    </row>
    <row r="2052" ht="15">
      <c r="G2052" s="5"/>
    </row>
    <row r="2053" ht="15">
      <c r="G2053" s="5"/>
    </row>
    <row r="2054" ht="15">
      <c r="G2054" s="5"/>
    </row>
    <row r="2055" ht="15">
      <c r="G2055" s="5"/>
    </row>
    <row r="2056" ht="15">
      <c r="G2056" s="5"/>
    </row>
    <row r="2057" ht="15">
      <c r="G2057" s="5"/>
    </row>
    <row r="2058" ht="15">
      <c r="G2058" s="5"/>
    </row>
    <row r="2059" ht="15">
      <c r="G2059" s="5"/>
    </row>
    <row r="2060" ht="15">
      <c r="G2060" s="5"/>
    </row>
    <row r="2061" ht="15">
      <c r="G2061" s="5"/>
    </row>
    <row r="2062" ht="15">
      <c r="G2062" s="5"/>
    </row>
    <row r="2063" ht="15">
      <c r="G2063" s="5"/>
    </row>
    <row r="2064" ht="15">
      <c r="G2064" s="5"/>
    </row>
    <row r="2065" ht="15">
      <c r="G2065" s="5"/>
    </row>
    <row r="2066" ht="15">
      <c r="G2066" s="5"/>
    </row>
    <row r="2067" ht="15">
      <c r="G2067" s="5"/>
    </row>
    <row r="2068" ht="15">
      <c r="G2068" s="5"/>
    </row>
    <row r="2069" ht="15">
      <c r="G2069" s="5"/>
    </row>
    <row r="2070" ht="15">
      <c r="G2070" s="5"/>
    </row>
    <row r="2071" ht="15">
      <c r="G2071" s="5"/>
    </row>
    <row r="2072" ht="15">
      <c r="G2072" s="5"/>
    </row>
    <row r="2073" ht="15">
      <c r="G2073" s="5"/>
    </row>
    <row r="2074" ht="15">
      <c r="G2074" s="5"/>
    </row>
    <row r="2075" ht="15">
      <c r="G2075" s="5"/>
    </row>
    <row r="2076" ht="15">
      <c r="G2076" s="5"/>
    </row>
    <row r="2077" ht="15">
      <c r="G2077" s="5"/>
    </row>
    <row r="2078" ht="15">
      <c r="G2078" s="5"/>
    </row>
    <row r="2079" ht="15">
      <c r="G2079" s="5"/>
    </row>
    <row r="2080" ht="15">
      <c r="G2080" s="5"/>
    </row>
    <row r="2081" ht="15">
      <c r="G2081" s="5"/>
    </row>
    <row r="2082" ht="15">
      <c r="G2082" s="5"/>
    </row>
    <row r="2083" ht="15">
      <c r="G2083" s="5"/>
    </row>
    <row r="2084" ht="15">
      <c r="G2084" s="5"/>
    </row>
    <row r="2085" ht="15">
      <c r="G2085" s="5"/>
    </row>
    <row r="2086" ht="15">
      <c r="G2086" s="5"/>
    </row>
    <row r="2087" ht="15">
      <c r="G2087" s="5"/>
    </row>
    <row r="2088" ht="15">
      <c r="G2088" s="5"/>
    </row>
    <row r="2089" ht="15">
      <c r="G2089" s="5"/>
    </row>
    <row r="2090" ht="15">
      <c r="G2090" s="5"/>
    </row>
    <row r="2091" ht="15">
      <c r="G2091" s="5"/>
    </row>
    <row r="2092" ht="15">
      <c r="G2092" s="5"/>
    </row>
    <row r="2093" ht="15">
      <c r="G2093" s="5"/>
    </row>
    <row r="2094" ht="15">
      <c r="G2094" s="5"/>
    </row>
    <row r="2095" ht="15">
      <c r="G2095" s="5"/>
    </row>
    <row r="2096" ht="15">
      <c r="G2096" s="5"/>
    </row>
    <row r="2097" ht="15">
      <c r="G2097" s="5"/>
    </row>
    <row r="2098" ht="15">
      <c r="G2098" s="5"/>
    </row>
    <row r="2099" ht="15">
      <c r="G2099" s="5"/>
    </row>
    <row r="2100" ht="15">
      <c r="G2100" s="5"/>
    </row>
    <row r="2101" ht="15">
      <c r="G2101" s="5"/>
    </row>
    <row r="2102" ht="15">
      <c r="G2102" s="5"/>
    </row>
    <row r="2103" ht="15">
      <c r="G2103" s="5"/>
    </row>
    <row r="2104" ht="15">
      <c r="G2104" s="5"/>
    </row>
    <row r="2105" ht="15">
      <c r="G2105" s="5"/>
    </row>
    <row r="2106" ht="15">
      <c r="G2106" s="5"/>
    </row>
    <row r="2107" ht="15">
      <c r="G2107" s="5"/>
    </row>
    <row r="2108" ht="15">
      <c r="G2108" s="5"/>
    </row>
    <row r="2109" ht="15">
      <c r="G2109" s="5"/>
    </row>
    <row r="2110" ht="15">
      <c r="G2110" s="5"/>
    </row>
    <row r="2111" ht="15">
      <c r="G2111" s="5"/>
    </row>
    <row r="2112" ht="15">
      <c r="G2112" s="5"/>
    </row>
    <row r="2113" ht="15">
      <c r="G2113" s="5"/>
    </row>
    <row r="2114" ht="15">
      <c r="G2114" s="5"/>
    </row>
    <row r="2115" ht="15">
      <c r="G2115" s="5"/>
    </row>
    <row r="2116" ht="15">
      <c r="G2116" s="5"/>
    </row>
    <row r="2117" ht="15">
      <c r="G2117" s="5"/>
    </row>
    <row r="2118" ht="15">
      <c r="G2118" s="5"/>
    </row>
    <row r="2119" ht="15">
      <c r="G2119" s="5"/>
    </row>
    <row r="2120" ht="15">
      <c r="G2120" s="5"/>
    </row>
    <row r="2121" ht="15">
      <c r="G2121" s="5"/>
    </row>
    <row r="2122" ht="15">
      <c r="G2122" s="5"/>
    </row>
    <row r="2123" ht="15">
      <c r="G2123" s="5"/>
    </row>
    <row r="2124" ht="15">
      <c r="G2124" s="5"/>
    </row>
    <row r="2125" ht="15">
      <c r="G2125" s="5"/>
    </row>
    <row r="2126" ht="15">
      <c r="G2126" s="5"/>
    </row>
    <row r="2127" ht="15">
      <c r="G2127" s="5"/>
    </row>
    <row r="2128" ht="15">
      <c r="G2128" s="5"/>
    </row>
    <row r="2129" ht="15">
      <c r="G2129" s="5"/>
    </row>
    <row r="2130" ht="15">
      <c r="G2130" s="5"/>
    </row>
    <row r="2131" ht="15">
      <c r="G2131" s="5"/>
    </row>
    <row r="2132" ht="15">
      <c r="G2132" s="5"/>
    </row>
    <row r="2133" ht="15">
      <c r="G2133" s="5"/>
    </row>
    <row r="2134" ht="15">
      <c r="G2134" s="5"/>
    </row>
    <row r="2135" ht="15">
      <c r="G2135" s="5"/>
    </row>
    <row r="2136" ht="15">
      <c r="G2136" s="5"/>
    </row>
    <row r="2137" ht="15">
      <c r="G2137" s="5"/>
    </row>
    <row r="2138" ht="15">
      <c r="G2138" s="5"/>
    </row>
    <row r="2139" ht="15">
      <c r="G2139" s="5"/>
    </row>
    <row r="2140" ht="15">
      <c r="G2140" s="5"/>
    </row>
    <row r="2141" ht="15">
      <c r="G2141" s="5"/>
    </row>
    <row r="2142" ht="15">
      <c r="G2142" s="5"/>
    </row>
    <row r="2143" ht="15">
      <c r="G2143" s="5"/>
    </row>
    <row r="2144" ht="15">
      <c r="G2144" s="5"/>
    </row>
    <row r="2145" ht="15">
      <c r="G2145" s="5"/>
    </row>
    <row r="2146" ht="15">
      <c r="G2146" s="5"/>
    </row>
    <row r="2147" ht="15">
      <c r="G2147" s="5"/>
    </row>
    <row r="2148" ht="15">
      <c r="G2148" s="5"/>
    </row>
    <row r="2149" ht="15">
      <c r="G2149" s="5"/>
    </row>
    <row r="2150" ht="15">
      <c r="G2150" s="5"/>
    </row>
    <row r="2151" ht="15">
      <c r="G2151" s="5"/>
    </row>
    <row r="2152" ht="15">
      <c r="G2152" s="5"/>
    </row>
    <row r="2153" ht="15">
      <c r="G2153" s="5"/>
    </row>
    <row r="2154" ht="15">
      <c r="G2154" s="5"/>
    </row>
    <row r="2155" ht="15">
      <c r="G2155" s="5"/>
    </row>
    <row r="2156" ht="15">
      <c r="G2156" s="5"/>
    </row>
    <row r="2157" ht="15">
      <c r="G2157" s="5"/>
    </row>
    <row r="2158" ht="15">
      <c r="G2158" s="5"/>
    </row>
    <row r="2159" ht="15">
      <c r="G2159" s="5"/>
    </row>
    <row r="2160" ht="15">
      <c r="G2160" s="5"/>
    </row>
    <row r="2161" ht="15">
      <c r="G2161" s="5"/>
    </row>
    <row r="2162" ht="15">
      <c r="G2162" s="5"/>
    </row>
    <row r="2163" ht="15">
      <c r="G2163" s="5"/>
    </row>
    <row r="2164" ht="15">
      <c r="G2164" s="5"/>
    </row>
    <row r="2165" ht="15">
      <c r="G2165" s="5"/>
    </row>
    <row r="2166" ht="15">
      <c r="G2166" s="5"/>
    </row>
    <row r="2167" ht="15">
      <c r="G2167" s="5"/>
    </row>
    <row r="2168" ht="15">
      <c r="G2168" s="5"/>
    </row>
    <row r="2169" ht="15">
      <c r="G2169" s="5"/>
    </row>
    <row r="2170" ht="15">
      <c r="G2170" s="5"/>
    </row>
    <row r="2171" ht="15">
      <c r="G2171" s="5"/>
    </row>
    <row r="2172" ht="15">
      <c r="G2172" s="5"/>
    </row>
    <row r="2173" ht="15">
      <c r="G2173" s="5"/>
    </row>
    <row r="2174" ht="15">
      <c r="G2174" s="5"/>
    </row>
    <row r="2175" ht="15">
      <c r="G2175" s="5"/>
    </row>
    <row r="2176" ht="15">
      <c r="G2176" s="5"/>
    </row>
    <row r="2177" ht="15">
      <c r="G2177" s="5"/>
    </row>
    <row r="2178" ht="15">
      <c r="G2178" s="5"/>
    </row>
    <row r="2179" ht="15">
      <c r="G2179" s="5"/>
    </row>
    <row r="2180" ht="15">
      <c r="G2180" s="5"/>
    </row>
    <row r="2181" ht="15">
      <c r="G2181" s="5"/>
    </row>
    <row r="2182" ht="15">
      <c r="G2182" s="5"/>
    </row>
    <row r="2183" ht="15">
      <c r="G2183" s="5"/>
    </row>
    <row r="2184" ht="15">
      <c r="G2184" s="5"/>
    </row>
    <row r="2185" ht="15">
      <c r="G2185" s="5"/>
    </row>
    <row r="2186" ht="15">
      <c r="G2186" s="5"/>
    </row>
    <row r="2187" ht="15">
      <c r="G2187" s="5"/>
    </row>
    <row r="2188" ht="15">
      <c r="G2188" s="5"/>
    </row>
    <row r="2189" ht="15">
      <c r="G2189" s="5"/>
    </row>
    <row r="2190" ht="15">
      <c r="G2190" s="5"/>
    </row>
    <row r="2191" ht="15">
      <c r="G2191" s="5"/>
    </row>
    <row r="2192" ht="15">
      <c r="G2192" s="5"/>
    </row>
    <row r="2193" ht="15">
      <c r="G2193" s="5"/>
    </row>
    <row r="2194" ht="15">
      <c r="G2194" s="5"/>
    </row>
    <row r="2195" ht="15">
      <c r="G2195" s="5"/>
    </row>
    <row r="2196" ht="15">
      <c r="G2196" s="5"/>
    </row>
    <row r="2197" ht="15">
      <c r="G2197" s="5"/>
    </row>
    <row r="2198" ht="15">
      <c r="G2198" s="5"/>
    </row>
    <row r="2199" ht="15">
      <c r="G2199" s="5"/>
    </row>
    <row r="2200" ht="15">
      <c r="G2200" s="5"/>
    </row>
    <row r="2201" ht="15">
      <c r="G2201" s="5"/>
    </row>
    <row r="2202" ht="15">
      <c r="G2202" s="5"/>
    </row>
    <row r="2203" ht="15">
      <c r="G2203" s="5"/>
    </row>
    <row r="2204" ht="15">
      <c r="G2204" s="5"/>
    </row>
    <row r="2205" ht="15">
      <c r="G2205" s="5"/>
    </row>
    <row r="2206" ht="15">
      <c r="G2206" s="5"/>
    </row>
    <row r="2207" ht="15">
      <c r="G2207" s="5"/>
    </row>
    <row r="2208" ht="15">
      <c r="G2208" s="5"/>
    </row>
    <row r="2209" ht="15">
      <c r="G2209" s="5"/>
    </row>
    <row r="2210" ht="15">
      <c r="G2210" s="5"/>
    </row>
    <row r="2211" ht="15">
      <c r="G2211" s="5"/>
    </row>
    <row r="2212" ht="15">
      <c r="G2212" s="5"/>
    </row>
    <row r="2213" ht="15">
      <c r="G2213" s="5"/>
    </row>
    <row r="2214" ht="15">
      <c r="G2214" s="5"/>
    </row>
    <row r="2215" ht="15">
      <c r="G2215" s="5"/>
    </row>
    <row r="2216" ht="15">
      <c r="G2216" s="5"/>
    </row>
    <row r="2217" ht="15">
      <c r="G2217" s="5"/>
    </row>
    <row r="2218" ht="15">
      <c r="G2218" s="5"/>
    </row>
    <row r="2219" ht="15">
      <c r="G2219" s="5"/>
    </row>
    <row r="2220" ht="15">
      <c r="G2220" s="5"/>
    </row>
    <row r="2221" ht="15">
      <c r="G2221" s="5"/>
    </row>
    <row r="2222" ht="15">
      <c r="G2222" s="5"/>
    </row>
    <row r="2223" ht="15">
      <c r="G2223" s="5"/>
    </row>
    <row r="2224" ht="15">
      <c r="G2224" s="5"/>
    </row>
    <row r="2225" ht="15">
      <c r="G2225" s="5"/>
    </row>
    <row r="2226" ht="15">
      <c r="G2226" s="5"/>
    </row>
    <row r="2227" ht="15">
      <c r="G2227" s="5"/>
    </row>
    <row r="2228" ht="15">
      <c r="G2228" s="5"/>
    </row>
    <row r="2229" ht="15">
      <c r="G2229" s="5"/>
    </row>
    <row r="2230" ht="15">
      <c r="G2230" s="5"/>
    </row>
    <row r="2231" ht="15">
      <c r="G2231" s="5"/>
    </row>
    <row r="2232" ht="15">
      <c r="G2232" s="5"/>
    </row>
    <row r="2233" ht="15">
      <c r="G2233" s="5"/>
    </row>
    <row r="2234" ht="15">
      <c r="G2234" s="5"/>
    </row>
    <row r="2235" ht="15">
      <c r="G2235" s="5"/>
    </row>
    <row r="2236" ht="15">
      <c r="G2236" s="5"/>
    </row>
    <row r="2237" ht="15">
      <c r="G2237" s="5"/>
    </row>
    <row r="2238" ht="15">
      <c r="G2238" s="5"/>
    </row>
    <row r="2239" ht="15">
      <c r="G2239" s="5"/>
    </row>
    <row r="2240" ht="15">
      <c r="G2240" s="5"/>
    </row>
    <row r="2241" ht="15">
      <c r="G2241" s="5"/>
    </row>
    <row r="2242" ht="15">
      <c r="G2242" s="5"/>
    </row>
    <row r="2243" ht="15">
      <c r="G2243" s="5"/>
    </row>
    <row r="2244" ht="15">
      <c r="G2244" s="5"/>
    </row>
    <row r="2245" ht="15">
      <c r="G2245" s="5"/>
    </row>
    <row r="2246" ht="15">
      <c r="G2246" s="5"/>
    </row>
    <row r="2247" ht="15">
      <c r="G2247" s="5"/>
    </row>
    <row r="2248" ht="15">
      <c r="G2248" s="5"/>
    </row>
    <row r="2249" ht="15">
      <c r="G2249" s="5"/>
    </row>
    <row r="2250" ht="15">
      <c r="G2250" s="5"/>
    </row>
    <row r="2251" ht="15">
      <c r="G2251" s="5"/>
    </row>
    <row r="2252" ht="15">
      <c r="G2252" s="5"/>
    </row>
    <row r="2253" ht="15">
      <c r="G2253" s="5"/>
    </row>
    <row r="2254" ht="15">
      <c r="G2254" s="5"/>
    </row>
    <row r="2255" ht="15">
      <c r="G2255" s="5"/>
    </row>
    <row r="2256" ht="15">
      <c r="G2256" s="5"/>
    </row>
    <row r="2257" ht="15">
      <c r="G2257" s="5"/>
    </row>
    <row r="2258" ht="15">
      <c r="G2258" s="5"/>
    </row>
    <row r="2259" ht="15">
      <c r="G2259" s="5"/>
    </row>
    <row r="2260" ht="15">
      <c r="G2260" s="5"/>
    </row>
    <row r="2261" ht="15">
      <c r="G2261" s="5"/>
    </row>
    <row r="2262" ht="15">
      <c r="G2262" s="5"/>
    </row>
    <row r="2263" ht="15">
      <c r="G2263" s="5"/>
    </row>
    <row r="2264" ht="15">
      <c r="G2264" s="5"/>
    </row>
    <row r="2265" ht="15">
      <c r="G2265" s="5"/>
    </row>
    <row r="2266" ht="15">
      <c r="G2266" s="5"/>
    </row>
    <row r="2267" ht="15">
      <c r="G2267" s="5"/>
    </row>
    <row r="2268" ht="15">
      <c r="G2268" s="5"/>
    </row>
    <row r="2269" ht="15">
      <c r="G2269" s="5"/>
    </row>
    <row r="2270" ht="15">
      <c r="G2270" s="5"/>
    </row>
    <row r="2271" ht="15">
      <c r="G2271" s="5"/>
    </row>
    <row r="2272" ht="15">
      <c r="G2272" s="5"/>
    </row>
    <row r="2273" ht="15">
      <c r="G2273" s="5"/>
    </row>
    <row r="2274" ht="15">
      <c r="G2274" s="5"/>
    </row>
    <row r="2275" ht="15">
      <c r="G2275" s="5"/>
    </row>
    <row r="2276" ht="15">
      <c r="G2276" s="5"/>
    </row>
    <row r="2277" ht="15">
      <c r="G2277" s="5"/>
    </row>
    <row r="2278" ht="15">
      <c r="G2278" s="5"/>
    </row>
    <row r="2279" ht="15">
      <c r="G2279" s="5"/>
    </row>
    <row r="2280" ht="15">
      <c r="G2280" s="5"/>
    </row>
    <row r="2281" ht="15">
      <c r="G2281" s="5"/>
    </row>
    <row r="2282" ht="15">
      <c r="G2282" s="5"/>
    </row>
    <row r="2283" ht="15">
      <c r="G2283" s="5"/>
    </row>
    <row r="2284" ht="15">
      <c r="G2284" s="5"/>
    </row>
    <row r="2285" ht="15">
      <c r="G2285" s="5"/>
    </row>
    <row r="2286" ht="15">
      <c r="G2286" s="5"/>
    </row>
    <row r="2287" ht="15">
      <c r="G2287" s="5"/>
    </row>
    <row r="2288" ht="15">
      <c r="G2288" s="5"/>
    </row>
    <row r="2289" ht="15">
      <c r="G2289" s="5"/>
    </row>
    <row r="2290" ht="15">
      <c r="G2290" s="5"/>
    </row>
    <row r="2291" ht="15">
      <c r="G2291" s="5"/>
    </row>
    <row r="2292" ht="15">
      <c r="G2292" s="5"/>
    </row>
    <row r="2293" ht="15">
      <c r="G2293" s="5"/>
    </row>
    <row r="2294" ht="15">
      <c r="G2294" s="5"/>
    </row>
    <row r="2295" ht="15">
      <c r="G2295" s="5"/>
    </row>
    <row r="2296" ht="15">
      <c r="G2296" s="5"/>
    </row>
    <row r="2297" ht="15">
      <c r="G2297" s="5"/>
    </row>
    <row r="2298" ht="15">
      <c r="G2298" s="5"/>
    </row>
    <row r="2299" ht="15">
      <c r="G2299" s="5"/>
    </row>
    <row r="2300" ht="15">
      <c r="G2300" s="5"/>
    </row>
    <row r="2301" ht="15">
      <c r="G2301" s="5"/>
    </row>
    <row r="2302" ht="15">
      <c r="G2302" s="5"/>
    </row>
    <row r="2303" ht="15">
      <c r="G2303" s="5"/>
    </row>
    <row r="2304" ht="15">
      <c r="G2304" s="5"/>
    </row>
    <row r="2305" ht="15">
      <c r="G2305" s="5"/>
    </row>
    <row r="2306" ht="15">
      <c r="G2306" s="5"/>
    </row>
    <row r="2307" ht="15">
      <c r="G2307" s="5"/>
    </row>
    <row r="2308" ht="15">
      <c r="G2308" s="5"/>
    </row>
    <row r="2309" ht="15">
      <c r="G2309" s="5"/>
    </row>
    <row r="2310" ht="15">
      <c r="G2310" s="5"/>
    </row>
    <row r="2311" ht="15">
      <c r="G2311" s="5"/>
    </row>
    <row r="2312" ht="15">
      <c r="G2312" s="5"/>
    </row>
    <row r="2313" ht="15">
      <c r="G2313" s="5"/>
    </row>
    <row r="2314" ht="15">
      <c r="G2314" s="5"/>
    </row>
    <row r="2315" ht="15">
      <c r="G2315" s="5"/>
    </row>
    <row r="2316" ht="15">
      <c r="G2316" s="5"/>
    </row>
    <row r="2317" ht="15">
      <c r="G2317" s="5"/>
    </row>
    <row r="2318" ht="15">
      <c r="G2318" s="5"/>
    </row>
    <row r="2319" ht="15">
      <c r="G2319" s="5"/>
    </row>
    <row r="2320" ht="15">
      <c r="G2320" s="5"/>
    </row>
    <row r="2321" ht="15">
      <c r="G2321" s="5"/>
    </row>
    <row r="2322" ht="15">
      <c r="G2322" s="5"/>
    </row>
    <row r="2323" ht="15">
      <c r="G2323" s="5"/>
    </row>
    <row r="2324" ht="15">
      <c r="G2324" s="5"/>
    </row>
    <row r="2325" ht="15">
      <c r="G2325" s="5"/>
    </row>
    <row r="2326" ht="15">
      <c r="G2326" s="5"/>
    </row>
    <row r="2327" ht="15">
      <c r="G2327" s="5"/>
    </row>
    <row r="2328" ht="15">
      <c r="G2328" s="5"/>
    </row>
    <row r="2329" ht="15">
      <c r="G2329" s="5"/>
    </row>
    <row r="2330" ht="15">
      <c r="G2330" s="5"/>
    </row>
    <row r="2331" ht="15">
      <c r="G2331" s="5"/>
    </row>
    <row r="2332" ht="15">
      <c r="G2332" s="5"/>
    </row>
    <row r="2333" ht="15">
      <c r="G2333" s="5"/>
    </row>
    <row r="2334" ht="15">
      <c r="G2334" s="5"/>
    </row>
    <row r="2335" ht="15">
      <c r="G2335" s="5"/>
    </row>
    <row r="2336" ht="15">
      <c r="G2336" s="5"/>
    </row>
    <row r="2337" ht="15">
      <c r="G2337" s="5"/>
    </row>
    <row r="2338" ht="15">
      <c r="G2338" s="5"/>
    </row>
    <row r="2339" ht="15">
      <c r="G2339" s="5"/>
    </row>
    <row r="2340" ht="15">
      <c r="G2340" s="5"/>
    </row>
    <row r="2341" ht="15">
      <c r="G2341" s="5"/>
    </row>
    <row r="2342" ht="15">
      <c r="G2342" s="5"/>
    </row>
    <row r="2343" ht="15">
      <c r="G2343" s="5"/>
    </row>
    <row r="2344" ht="15">
      <c r="G2344" s="5"/>
    </row>
    <row r="2345" ht="15">
      <c r="G2345" s="5"/>
    </row>
    <row r="2346" ht="15">
      <c r="G2346" s="5"/>
    </row>
    <row r="2347" ht="15">
      <c r="G2347" s="5"/>
    </row>
    <row r="2348" ht="15">
      <c r="G2348" s="5"/>
    </row>
    <row r="2349" ht="15">
      <c r="G2349" s="5"/>
    </row>
    <row r="2350" ht="15">
      <c r="G2350" s="5"/>
    </row>
    <row r="2351" ht="15">
      <c r="G2351" s="5"/>
    </row>
    <row r="2352" ht="15">
      <c r="G2352" s="5"/>
    </row>
    <row r="2353" ht="15">
      <c r="G2353" s="5"/>
    </row>
    <row r="2354" ht="15">
      <c r="G2354" s="5"/>
    </row>
    <row r="2355" ht="15">
      <c r="G2355" s="5"/>
    </row>
    <row r="2356" ht="15">
      <c r="G2356" s="5"/>
    </row>
    <row r="2357" ht="15">
      <c r="G2357" s="5"/>
    </row>
    <row r="2358" ht="15">
      <c r="G2358" s="5"/>
    </row>
    <row r="2359" ht="15">
      <c r="G2359" s="5"/>
    </row>
    <row r="2360" ht="15">
      <c r="G2360" s="5"/>
    </row>
    <row r="2361" ht="15">
      <c r="G2361" s="5"/>
    </row>
    <row r="2362" ht="15">
      <c r="G2362" s="5"/>
    </row>
    <row r="2363" ht="15">
      <c r="G2363" s="5"/>
    </row>
    <row r="2364" ht="15">
      <c r="G2364" s="5"/>
    </row>
    <row r="2365" ht="15">
      <c r="G2365" s="5"/>
    </row>
    <row r="2366" ht="15">
      <c r="G2366" s="5"/>
    </row>
    <row r="2367" ht="15">
      <c r="G2367" s="5"/>
    </row>
    <row r="2368" ht="15">
      <c r="G2368" s="5"/>
    </row>
    <row r="2369" ht="15">
      <c r="G2369" s="5"/>
    </row>
    <row r="2370" ht="15">
      <c r="G2370" s="5"/>
    </row>
    <row r="2371" ht="15">
      <c r="G2371" s="5"/>
    </row>
    <row r="2372" ht="15">
      <c r="G2372" s="5"/>
    </row>
    <row r="2373" ht="15">
      <c r="G2373" s="5"/>
    </row>
    <row r="2374" ht="15">
      <c r="G2374" s="5"/>
    </row>
    <row r="2375" ht="15">
      <c r="G2375" s="5"/>
    </row>
    <row r="2376" ht="15">
      <c r="G2376" s="5"/>
    </row>
    <row r="2377" ht="15">
      <c r="G2377" s="5"/>
    </row>
    <row r="2378" ht="15">
      <c r="G2378" s="5"/>
    </row>
    <row r="2379" ht="15">
      <c r="G2379" s="5"/>
    </row>
    <row r="2380" ht="15">
      <c r="G2380" s="5"/>
    </row>
    <row r="2381" ht="15">
      <c r="G2381" s="5"/>
    </row>
    <row r="2382" ht="15">
      <c r="G2382" s="5"/>
    </row>
    <row r="2383" ht="15">
      <c r="G2383" s="5"/>
    </row>
    <row r="2384" ht="15">
      <c r="G2384" s="5"/>
    </row>
    <row r="2385" ht="15">
      <c r="G2385" s="5"/>
    </row>
    <row r="2386" ht="15">
      <c r="G2386" s="5"/>
    </row>
    <row r="2387" ht="15">
      <c r="G2387" s="5"/>
    </row>
    <row r="2388" ht="15">
      <c r="G2388" s="5"/>
    </row>
    <row r="2389" ht="15">
      <c r="G2389" s="5"/>
    </row>
    <row r="2390" ht="15">
      <c r="G2390" s="5"/>
    </row>
    <row r="2391" ht="15">
      <c r="G2391" s="5"/>
    </row>
    <row r="2392" ht="15">
      <c r="G2392" s="5"/>
    </row>
    <row r="2393" ht="15">
      <c r="G2393" s="5"/>
    </row>
    <row r="2394" ht="15">
      <c r="G2394" s="5"/>
    </row>
    <row r="2395" ht="15">
      <c r="G2395" s="5"/>
    </row>
    <row r="2396" ht="15">
      <c r="G2396" s="5"/>
    </row>
    <row r="2397" ht="15">
      <c r="G2397" s="5"/>
    </row>
    <row r="2398" ht="15">
      <c r="G2398" s="5"/>
    </row>
    <row r="2399" ht="15">
      <c r="G2399" s="5"/>
    </row>
    <row r="2400" ht="15">
      <c r="G2400" s="5"/>
    </row>
    <row r="2401" ht="15">
      <c r="G2401" s="5"/>
    </row>
    <row r="2402" ht="15">
      <c r="G2402" s="5"/>
    </row>
    <row r="2403" ht="15">
      <c r="G2403" s="5"/>
    </row>
    <row r="2404" ht="15">
      <c r="G2404" s="5"/>
    </row>
    <row r="2405" ht="15">
      <c r="G2405" s="5"/>
    </row>
    <row r="2406" ht="15">
      <c r="G2406" s="5"/>
    </row>
    <row r="2407" ht="15">
      <c r="G2407" s="5"/>
    </row>
    <row r="2408" ht="15">
      <c r="G2408" s="5"/>
    </row>
    <row r="2409" ht="15">
      <c r="G2409" s="5"/>
    </row>
    <row r="2410" ht="15">
      <c r="G2410" s="5"/>
    </row>
    <row r="2411" ht="15">
      <c r="G2411" s="5"/>
    </row>
    <row r="2412" ht="15">
      <c r="G2412" s="5"/>
    </row>
    <row r="2413" ht="15">
      <c r="G2413" s="5"/>
    </row>
    <row r="2414" ht="15">
      <c r="G2414" s="5"/>
    </row>
    <row r="2415" ht="15">
      <c r="G2415" s="5"/>
    </row>
    <row r="2416" ht="15">
      <c r="G2416" s="5"/>
    </row>
    <row r="2417" ht="15">
      <c r="G2417" s="5"/>
    </row>
    <row r="2418" ht="15">
      <c r="G2418" s="5"/>
    </row>
    <row r="2419" ht="15">
      <c r="G2419" s="5"/>
    </row>
    <row r="2420" ht="15">
      <c r="G2420" s="5"/>
    </row>
    <row r="2421" ht="15">
      <c r="G2421" s="5"/>
    </row>
    <row r="2422" ht="15">
      <c r="G2422" s="5"/>
    </row>
    <row r="2423" ht="15">
      <c r="G2423" s="5"/>
    </row>
    <row r="2424" ht="15">
      <c r="G2424" s="5"/>
    </row>
    <row r="2425" ht="15">
      <c r="G2425" s="5"/>
    </row>
    <row r="2426" ht="15">
      <c r="G2426" s="5"/>
    </row>
    <row r="2427" ht="15">
      <c r="G2427" s="5"/>
    </row>
    <row r="2428" ht="15">
      <c r="G2428" s="5"/>
    </row>
    <row r="2429" ht="15">
      <c r="G2429" s="5"/>
    </row>
    <row r="2430" ht="15">
      <c r="G2430" s="5"/>
    </row>
    <row r="2431" ht="15">
      <c r="G2431" s="5"/>
    </row>
    <row r="2432" ht="15">
      <c r="G2432" s="5"/>
    </row>
    <row r="2433" ht="15">
      <c r="G2433" s="5"/>
    </row>
    <row r="2434" ht="15">
      <c r="G2434" s="5"/>
    </row>
    <row r="2435" ht="15">
      <c r="G2435" s="5"/>
    </row>
    <row r="2436" ht="15">
      <c r="G2436" s="5"/>
    </row>
    <row r="2437" ht="15">
      <c r="G2437" s="5"/>
    </row>
    <row r="2438" ht="15">
      <c r="G2438" s="5"/>
    </row>
    <row r="2439" ht="15">
      <c r="G2439" s="5"/>
    </row>
    <row r="2440" ht="15">
      <c r="G2440" s="5"/>
    </row>
    <row r="2441" ht="15">
      <c r="G2441" s="5"/>
    </row>
    <row r="2442" ht="15">
      <c r="G2442" s="5"/>
    </row>
    <row r="2443" ht="15">
      <c r="G2443" s="5"/>
    </row>
    <row r="2444" ht="15">
      <c r="G2444" s="5"/>
    </row>
    <row r="2445" ht="15">
      <c r="G2445" s="5"/>
    </row>
    <row r="2446" ht="15">
      <c r="G2446" s="5"/>
    </row>
    <row r="2447" ht="15">
      <c r="G2447" s="5"/>
    </row>
    <row r="2448" ht="15">
      <c r="G2448" s="5"/>
    </row>
    <row r="2449" ht="15">
      <c r="G2449" s="5"/>
    </row>
    <row r="2450" ht="15">
      <c r="G2450" s="5"/>
    </row>
    <row r="2451" ht="15">
      <c r="G2451" s="5"/>
    </row>
    <row r="2452" ht="15">
      <c r="G2452" s="5"/>
    </row>
    <row r="2453" ht="15">
      <c r="G2453" s="5"/>
    </row>
    <row r="2454" ht="15">
      <c r="G2454" s="5"/>
    </row>
    <row r="2455" ht="15">
      <c r="G2455" s="5"/>
    </row>
    <row r="2456" ht="15">
      <c r="G2456" s="5"/>
    </row>
    <row r="2457" ht="15">
      <c r="G2457" s="5"/>
    </row>
    <row r="2458" ht="15">
      <c r="G2458" s="5"/>
    </row>
    <row r="2459" ht="15">
      <c r="G2459" s="5"/>
    </row>
    <row r="2460" ht="15">
      <c r="G2460" s="5"/>
    </row>
    <row r="2461" ht="15">
      <c r="G2461" s="5"/>
    </row>
    <row r="2462" ht="15">
      <c r="G2462" s="5"/>
    </row>
    <row r="2463" ht="15">
      <c r="G2463" s="5"/>
    </row>
    <row r="2464" ht="15">
      <c r="G2464" s="5"/>
    </row>
    <row r="2465" ht="15">
      <c r="G2465" s="5"/>
    </row>
    <row r="2466" ht="15">
      <c r="G2466" s="5"/>
    </row>
    <row r="2467" ht="15">
      <c r="G2467" s="5"/>
    </row>
    <row r="2468" ht="15">
      <c r="G2468" s="5"/>
    </row>
    <row r="2469" ht="15">
      <c r="G2469" s="5"/>
    </row>
    <row r="2470" ht="15">
      <c r="G2470" s="5"/>
    </row>
    <row r="2471" ht="15">
      <c r="G2471" s="5"/>
    </row>
    <row r="2472" ht="15">
      <c r="G2472" s="5"/>
    </row>
    <row r="2473" ht="15">
      <c r="G2473" s="5"/>
    </row>
    <row r="2474" ht="15">
      <c r="G2474" s="5"/>
    </row>
    <row r="2475" ht="15">
      <c r="G2475" s="5"/>
    </row>
    <row r="2476" ht="15">
      <c r="G2476" s="5"/>
    </row>
    <row r="2477" ht="15">
      <c r="G2477" s="5"/>
    </row>
    <row r="2478" ht="15">
      <c r="G2478" s="5"/>
    </row>
    <row r="2479" ht="15">
      <c r="G2479" s="5"/>
    </row>
    <row r="2480" ht="15">
      <c r="G2480" s="5"/>
    </row>
    <row r="2481" ht="15">
      <c r="G2481" s="5"/>
    </row>
    <row r="2482" ht="15">
      <c r="G2482" s="5"/>
    </row>
    <row r="2483" ht="15">
      <c r="G2483" s="5"/>
    </row>
    <row r="2484" ht="15">
      <c r="G2484" s="5"/>
    </row>
    <row r="2485" ht="15">
      <c r="G2485" s="5"/>
    </row>
    <row r="2486" ht="15">
      <c r="G2486" s="5"/>
    </row>
    <row r="2487" ht="15">
      <c r="G2487" s="5"/>
    </row>
    <row r="2488" ht="15">
      <c r="G2488" s="5"/>
    </row>
    <row r="2489" ht="15">
      <c r="G2489" s="5"/>
    </row>
    <row r="2490" ht="15">
      <c r="G2490" s="5"/>
    </row>
    <row r="2491" ht="15">
      <c r="G2491" s="5"/>
    </row>
    <row r="2492" ht="15">
      <c r="G2492" s="5"/>
    </row>
    <row r="2493" ht="15">
      <c r="G2493" s="5"/>
    </row>
    <row r="2494" ht="15">
      <c r="G2494" s="5"/>
    </row>
    <row r="2495" ht="15">
      <c r="G2495" s="5"/>
    </row>
    <row r="2496" ht="15">
      <c r="G2496" s="5"/>
    </row>
    <row r="2497" ht="15">
      <c r="G2497" s="5"/>
    </row>
    <row r="2498" ht="15">
      <c r="G2498" s="5"/>
    </row>
    <row r="2499" ht="15">
      <c r="G2499" s="5"/>
    </row>
    <row r="2500" ht="15">
      <c r="G2500" s="5"/>
    </row>
    <row r="2501" ht="15">
      <c r="G2501" s="5"/>
    </row>
    <row r="2502" ht="15">
      <c r="G2502" s="5"/>
    </row>
    <row r="2503" ht="15">
      <c r="G2503" s="5"/>
    </row>
    <row r="2504" ht="15">
      <c r="G2504" s="5"/>
    </row>
    <row r="2505" ht="15">
      <c r="G2505" s="5"/>
    </row>
    <row r="2506" ht="15">
      <c r="G2506" s="5"/>
    </row>
    <row r="2507" ht="15">
      <c r="G2507" s="5"/>
    </row>
    <row r="2508" ht="15">
      <c r="G2508" s="5"/>
    </row>
    <row r="2509" ht="15">
      <c r="G2509" s="5"/>
    </row>
    <row r="2510" ht="15">
      <c r="G2510" s="5"/>
    </row>
    <row r="2511" ht="15">
      <c r="G2511" s="5"/>
    </row>
    <row r="2512" ht="15">
      <c r="G2512" s="5"/>
    </row>
    <row r="2513" ht="15">
      <c r="G2513" s="5"/>
    </row>
    <row r="2514" ht="15">
      <c r="G2514" s="5"/>
    </row>
    <row r="2515" ht="15">
      <c r="G2515" s="5"/>
    </row>
    <row r="2516" ht="15">
      <c r="G2516" s="5"/>
    </row>
    <row r="2517" ht="15">
      <c r="G2517" s="5"/>
    </row>
    <row r="2518" ht="15">
      <c r="G2518" s="5"/>
    </row>
    <row r="2519" ht="15">
      <c r="G2519" s="5"/>
    </row>
    <row r="2520" ht="15">
      <c r="G2520" s="5"/>
    </row>
    <row r="2521" ht="15">
      <c r="G2521" s="5"/>
    </row>
    <row r="2522" ht="15">
      <c r="G2522" s="5"/>
    </row>
    <row r="2523" ht="15">
      <c r="G2523" s="5"/>
    </row>
    <row r="2524" ht="15">
      <c r="G2524" s="5"/>
    </row>
    <row r="2525" ht="15">
      <c r="G2525" s="5"/>
    </row>
    <row r="2526" ht="15">
      <c r="G2526" s="5"/>
    </row>
    <row r="2527" ht="15">
      <c r="G2527" s="5"/>
    </row>
    <row r="2528" ht="15">
      <c r="G2528" s="5"/>
    </row>
    <row r="2529" ht="15">
      <c r="G2529" s="5"/>
    </row>
    <row r="2530" ht="15">
      <c r="G2530" s="5"/>
    </row>
    <row r="2531" ht="15">
      <c r="G2531" s="5"/>
    </row>
    <row r="2532" ht="15">
      <c r="G2532" s="5"/>
    </row>
    <row r="2533" ht="15">
      <c r="G2533" s="5"/>
    </row>
    <row r="2534" ht="15">
      <c r="G2534" s="5"/>
    </row>
    <row r="2535" ht="15">
      <c r="G2535" s="5"/>
    </row>
    <row r="2536" ht="15">
      <c r="G2536" s="5"/>
    </row>
    <row r="2537" ht="15">
      <c r="G2537" s="5"/>
    </row>
    <row r="2538" ht="15">
      <c r="G2538" s="5"/>
    </row>
    <row r="2539" ht="15">
      <c r="G2539" s="5"/>
    </row>
    <row r="2540" ht="15">
      <c r="G2540" s="5"/>
    </row>
    <row r="2541" ht="15">
      <c r="G2541" s="5"/>
    </row>
    <row r="2542" ht="15">
      <c r="G2542" s="5"/>
    </row>
    <row r="2543" ht="15">
      <c r="G2543" s="5"/>
    </row>
    <row r="2544" ht="15">
      <c r="G2544" s="5"/>
    </row>
    <row r="2545" ht="15">
      <c r="G2545" s="5"/>
    </row>
    <row r="2546" ht="15">
      <c r="G2546" s="5"/>
    </row>
    <row r="2547" ht="15">
      <c r="G2547" s="5"/>
    </row>
    <row r="2548" ht="15">
      <c r="G2548" s="5"/>
    </row>
    <row r="2549" ht="15">
      <c r="G2549" s="5"/>
    </row>
    <row r="2550" ht="15">
      <c r="G2550" s="5"/>
    </row>
    <row r="2551" ht="15">
      <c r="G2551" s="5"/>
    </row>
    <row r="2552" ht="15">
      <c r="G2552" s="5"/>
    </row>
    <row r="2553" ht="15">
      <c r="G2553" s="5"/>
    </row>
    <row r="2554" ht="15">
      <c r="G2554" s="5"/>
    </row>
    <row r="2555" ht="15">
      <c r="G2555" s="5"/>
    </row>
    <row r="2556" ht="15">
      <c r="G2556" s="5"/>
    </row>
    <row r="2557" ht="15">
      <c r="G2557" s="5"/>
    </row>
    <row r="2558" ht="15">
      <c r="G2558" s="5"/>
    </row>
    <row r="2559" ht="15">
      <c r="G2559" s="5"/>
    </row>
    <row r="2560" ht="15">
      <c r="G2560" s="5"/>
    </row>
    <row r="2561" ht="15">
      <c r="G2561" s="5"/>
    </row>
    <row r="2562" ht="15">
      <c r="G2562" s="5"/>
    </row>
    <row r="2563" ht="15">
      <c r="G2563" s="5"/>
    </row>
    <row r="2564" ht="15">
      <c r="G2564" s="5"/>
    </row>
    <row r="2565" ht="15">
      <c r="G2565" s="5"/>
    </row>
    <row r="2566" ht="15">
      <c r="G2566" s="5"/>
    </row>
    <row r="2567" ht="15">
      <c r="G2567" s="5"/>
    </row>
    <row r="2568" ht="15">
      <c r="G2568" s="5"/>
    </row>
    <row r="2569" ht="15">
      <c r="G2569" s="5"/>
    </row>
    <row r="2570" ht="15">
      <c r="G2570" s="5"/>
    </row>
    <row r="2571" ht="15">
      <c r="G2571" s="5"/>
    </row>
    <row r="2572" ht="15">
      <c r="G2572" s="5"/>
    </row>
    <row r="2573" ht="15">
      <c r="G2573" s="5"/>
    </row>
    <row r="2574" ht="15">
      <c r="G2574" s="5"/>
    </row>
    <row r="2575" ht="15">
      <c r="G2575" s="5"/>
    </row>
    <row r="2576" ht="15">
      <c r="G2576" s="5"/>
    </row>
    <row r="2577" ht="15">
      <c r="G2577" s="5"/>
    </row>
    <row r="2578" ht="15">
      <c r="G2578" s="5"/>
    </row>
    <row r="2579" ht="15">
      <c r="G2579" s="5"/>
    </row>
    <row r="2580" ht="15">
      <c r="G2580" s="5"/>
    </row>
    <row r="2581" ht="15">
      <c r="G2581" s="5"/>
    </row>
    <row r="2582" ht="15">
      <c r="G2582" s="5"/>
    </row>
    <row r="2583" ht="15">
      <c r="G2583" s="5"/>
    </row>
    <row r="2584" ht="15">
      <c r="G2584" s="5"/>
    </row>
    <row r="2585" ht="15">
      <c r="G2585" s="5"/>
    </row>
    <row r="2586" ht="15">
      <c r="G2586" s="5"/>
    </row>
    <row r="2587" ht="15">
      <c r="G2587" s="5"/>
    </row>
    <row r="2588" ht="15">
      <c r="G2588" s="5"/>
    </row>
    <row r="2589" ht="15">
      <c r="G2589" s="5"/>
    </row>
    <row r="2590" ht="15">
      <c r="G2590" s="5"/>
    </row>
    <row r="2591" ht="15">
      <c r="G2591" s="5"/>
    </row>
    <row r="2592" ht="15">
      <c r="G2592" s="5"/>
    </row>
    <row r="2593" ht="15">
      <c r="G2593" s="5"/>
    </row>
    <row r="2594" ht="15">
      <c r="G2594" s="5"/>
    </row>
    <row r="2595" ht="15">
      <c r="G2595" s="5"/>
    </row>
    <row r="2596" ht="15">
      <c r="G2596" s="5"/>
    </row>
    <row r="2597" ht="15">
      <c r="G2597" s="5"/>
    </row>
    <row r="2598" ht="15">
      <c r="G2598" s="5"/>
    </row>
    <row r="2599" ht="15">
      <c r="G2599" s="5"/>
    </row>
    <row r="2600" ht="15">
      <c r="G2600" s="5"/>
    </row>
    <row r="2601" ht="15">
      <c r="G2601" s="5"/>
    </row>
    <row r="2602" ht="15">
      <c r="G2602" s="5"/>
    </row>
    <row r="2603" ht="15">
      <c r="G2603" s="5"/>
    </row>
    <row r="2604" ht="15">
      <c r="G2604" s="5"/>
    </row>
    <row r="2605" ht="15">
      <c r="G2605" s="5"/>
    </row>
    <row r="2606" ht="15">
      <c r="G2606" s="5"/>
    </row>
    <row r="2607" ht="15">
      <c r="G2607" s="5"/>
    </row>
    <row r="2608" ht="15">
      <c r="G2608" s="5"/>
    </row>
    <row r="2609" ht="15">
      <c r="G2609" s="5"/>
    </row>
    <row r="2610" ht="15">
      <c r="G2610" s="5"/>
    </row>
    <row r="2611" ht="15">
      <c r="G2611" s="5"/>
    </row>
    <row r="2612" ht="15">
      <c r="G2612" s="5"/>
    </row>
    <row r="2613" ht="15">
      <c r="G2613" s="5"/>
    </row>
    <row r="2614" ht="15">
      <c r="G2614" s="5"/>
    </row>
    <row r="2615" ht="15">
      <c r="G2615" s="5"/>
    </row>
    <row r="2616" ht="15">
      <c r="G2616" s="5"/>
    </row>
    <row r="2617" ht="15">
      <c r="G2617" s="5"/>
    </row>
    <row r="2618" ht="15">
      <c r="G2618" s="5"/>
    </row>
    <row r="2619" ht="15">
      <c r="G2619" s="5"/>
    </row>
    <row r="2620" ht="15">
      <c r="G2620" s="5"/>
    </row>
    <row r="2621" ht="15">
      <c r="G2621" s="5"/>
    </row>
    <row r="2622" ht="15">
      <c r="G2622" s="5"/>
    </row>
    <row r="2623" ht="15">
      <c r="G2623" s="5"/>
    </row>
    <row r="2624" ht="15">
      <c r="G2624" s="5"/>
    </row>
    <row r="2625" ht="15">
      <c r="G2625" s="5"/>
    </row>
    <row r="2626" ht="15">
      <c r="G2626" s="5"/>
    </row>
    <row r="2627" ht="15">
      <c r="G2627" s="5"/>
    </row>
    <row r="2628" ht="15">
      <c r="G2628" s="5"/>
    </row>
    <row r="2629" ht="15">
      <c r="G2629" s="5"/>
    </row>
    <row r="2630" ht="15">
      <c r="G2630" s="5"/>
    </row>
    <row r="2631" ht="15">
      <c r="G2631" s="5"/>
    </row>
    <row r="2632" ht="15">
      <c r="G2632" s="5"/>
    </row>
    <row r="2633" ht="15">
      <c r="G2633" s="5"/>
    </row>
    <row r="2634" ht="15">
      <c r="G2634" s="5"/>
    </row>
    <row r="2635" ht="15">
      <c r="G2635" s="5"/>
    </row>
    <row r="2636" ht="15">
      <c r="G2636" s="5"/>
    </row>
    <row r="2637" ht="15">
      <c r="G2637" s="5"/>
    </row>
    <row r="2638" ht="15">
      <c r="G2638" s="5"/>
    </row>
    <row r="2639" ht="15">
      <c r="G2639" s="5"/>
    </row>
    <row r="2640" ht="15">
      <c r="G2640" s="5"/>
    </row>
    <row r="2641" ht="15">
      <c r="G2641" s="5"/>
    </row>
    <row r="2642" ht="15">
      <c r="G2642" s="5"/>
    </row>
    <row r="2643" ht="15">
      <c r="G2643" s="5"/>
    </row>
    <row r="2644" ht="15">
      <c r="G2644" s="5"/>
    </row>
    <row r="2645" ht="15">
      <c r="G2645" s="5"/>
    </row>
    <row r="2646" ht="15">
      <c r="G2646" s="5"/>
    </row>
    <row r="2647" ht="15">
      <c r="G2647" s="5"/>
    </row>
    <row r="2648" ht="15">
      <c r="G2648" s="5"/>
    </row>
    <row r="2649" ht="15">
      <c r="G2649" s="5"/>
    </row>
    <row r="2650" ht="15">
      <c r="G2650" s="5"/>
    </row>
    <row r="2651" ht="15">
      <c r="G2651" s="5"/>
    </row>
    <row r="2652" ht="15">
      <c r="G2652" s="5"/>
    </row>
    <row r="2653" ht="15">
      <c r="G2653" s="5"/>
    </row>
    <row r="2654" ht="15">
      <c r="G2654" s="5"/>
    </row>
    <row r="2655" ht="15">
      <c r="G2655" s="5"/>
    </row>
    <row r="2656" ht="15">
      <c r="G2656" s="5"/>
    </row>
    <row r="2657" ht="15">
      <c r="G2657" s="5"/>
    </row>
    <row r="2658" ht="15">
      <c r="G2658" s="5"/>
    </row>
    <row r="2659" ht="15">
      <c r="G2659" s="5"/>
    </row>
    <row r="2660" ht="15">
      <c r="G2660" s="5"/>
    </row>
    <row r="2661" ht="15">
      <c r="G2661" s="5"/>
    </row>
    <row r="2662" ht="15">
      <c r="G2662" s="5"/>
    </row>
    <row r="2663" ht="15">
      <c r="G2663" s="5"/>
    </row>
    <row r="2664" ht="15">
      <c r="G2664" s="5"/>
    </row>
    <row r="2665" ht="15">
      <c r="G2665" s="5"/>
    </row>
    <row r="2666" ht="15">
      <c r="G2666" s="5"/>
    </row>
    <row r="2667" ht="15">
      <c r="G2667" s="5"/>
    </row>
    <row r="2668" ht="15">
      <c r="G2668" s="5"/>
    </row>
    <row r="2669" ht="15">
      <c r="G2669" s="5"/>
    </row>
    <row r="2670" ht="15">
      <c r="G2670" s="5"/>
    </row>
    <row r="2671" ht="15">
      <c r="G2671" s="5"/>
    </row>
    <row r="2672" ht="15">
      <c r="G2672" s="5"/>
    </row>
    <row r="2673" ht="15">
      <c r="G2673" s="5"/>
    </row>
    <row r="2674" ht="15">
      <c r="G2674" s="5"/>
    </row>
    <row r="2675" ht="15">
      <c r="G2675" s="5"/>
    </row>
    <row r="2676" ht="15">
      <c r="G2676" s="5"/>
    </row>
    <row r="2677" ht="15">
      <c r="G2677" s="5"/>
    </row>
    <row r="2678" ht="15">
      <c r="G2678" s="5"/>
    </row>
    <row r="2679" ht="15">
      <c r="G2679" s="5"/>
    </row>
    <row r="2680" ht="15">
      <c r="G2680" s="5"/>
    </row>
    <row r="2681" ht="15">
      <c r="G2681" s="5"/>
    </row>
    <row r="2682" ht="15">
      <c r="G2682" s="5"/>
    </row>
    <row r="2683" ht="15">
      <c r="G2683" s="5"/>
    </row>
    <row r="2684" ht="15">
      <c r="G2684" s="5"/>
    </row>
    <row r="2685" ht="15">
      <c r="G2685" s="5"/>
    </row>
    <row r="2686" ht="15">
      <c r="G2686" s="5"/>
    </row>
    <row r="2687" ht="15">
      <c r="G2687" s="5"/>
    </row>
    <row r="2688" ht="15">
      <c r="G2688" s="5"/>
    </row>
    <row r="2689" ht="15">
      <c r="G2689" s="5"/>
    </row>
    <row r="2690" ht="15">
      <c r="G2690" s="5"/>
    </row>
    <row r="2691" ht="15">
      <c r="G2691" s="5"/>
    </row>
    <row r="2692" ht="15">
      <c r="G2692" s="5"/>
    </row>
    <row r="2693" ht="15">
      <c r="G2693" s="5"/>
    </row>
    <row r="2694" ht="15">
      <c r="G2694" s="5"/>
    </row>
    <row r="2695" ht="15">
      <c r="G2695" s="5"/>
    </row>
    <row r="2696" ht="15">
      <c r="G2696" s="5"/>
    </row>
    <row r="2697" ht="15">
      <c r="G2697" s="5"/>
    </row>
    <row r="2698" ht="15">
      <c r="G2698" s="5"/>
    </row>
    <row r="2699" ht="15">
      <c r="G2699" s="5"/>
    </row>
    <row r="2700" ht="15">
      <c r="G2700" s="5"/>
    </row>
    <row r="2701" ht="15">
      <c r="G2701" s="5"/>
    </row>
    <row r="2702" ht="15">
      <c r="G2702" s="5"/>
    </row>
    <row r="2703" ht="15">
      <c r="G2703" s="5"/>
    </row>
    <row r="2704" ht="15">
      <c r="G2704" s="5"/>
    </row>
    <row r="2705" ht="15">
      <c r="G2705" s="5"/>
    </row>
    <row r="2706" ht="15">
      <c r="G2706" s="5"/>
    </row>
    <row r="2707" ht="15">
      <c r="G2707" s="5"/>
    </row>
    <row r="2708" ht="15">
      <c r="G2708" s="5"/>
    </row>
    <row r="2709" ht="15">
      <c r="G2709" s="5"/>
    </row>
    <row r="2710" ht="15">
      <c r="G2710" s="5"/>
    </row>
    <row r="2711" ht="15">
      <c r="G2711" s="5"/>
    </row>
    <row r="2712" ht="15">
      <c r="G2712" s="5"/>
    </row>
    <row r="2713" ht="15">
      <c r="G2713" s="5"/>
    </row>
    <row r="2714" ht="15">
      <c r="G2714" s="5"/>
    </row>
    <row r="2715" ht="15">
      <c r="G2715" s="5"/>
    </row>
    <row r="2716" ht="15">
      <c r="G2716" s="5"/>
    </row>
    <row r="2717" ht="15">
      <c r="G2717" s="5"/>
    </row>
    <row r="2718" ht="15">
      <c r="G2718" s="5"/>
    </row>
    <row r="2719" ht="15">
      <c r="G2719" s="5"/>
    </row>
    <row r="2720" ht="15">
      <c r="G2720" s="5"/>
    </row>
    <row r="2721" ht="15">
      <c r="G2721" s="5"/>
    </row>
    <row r="2722" ht="15">
      <c r="G2722" s="5"/>
    </row>
    <row r="2723" ht="15">
      <c r="G2723" s="5"/>
    </row>
    <row r="2724" ht="15">
      <c r="G2724" s="5"/>
    </row>
    <row r="2725" ht="15">
      <c r="G2725" s="5"/>
    </row>
    <row r="2726" ht="15">
      <c r="G2726" s="5"/>
    </row>
    <row r="2727" ht="15">
      <c r="G2727" s="5"/>
    </row>
    <row r="2728" ht="15">
      <c r="G2728" s="5"/>
    </row>
    <row r="2729" ht="15">
      <c r="G2729" s="5"/>
    </row>
    <row r="2730" ht="15">
      <c r="G2730" s="5"/>
    </row>
    <row r="2731" ht="15">
      <c r="G2731" s="5"/>
    </row>
    <row r="2732" ht="15">
      <c r="G2732" s="5"/>
    </row>
    <row r="2733" ht="15">
      <c r="G2733" s="5"/>
    </row>
    <row r="2734" ht="15">
      <c r="G2734" s="5"/>
    </row>
    <row r="2735" ht="15">
      <c r="G2735" s="5"/>
    </row>
    <row r="2736" ht="15">
      <c r="G2736" s="5"/>
    </row>
    <row r="2737" ht="15">
      <c r="G2737" s="5"/>
    </row>
    <row r="2738" ht="15">
      <c r="G2738" s="5"/>
    </row>
    <row r="2739" ht="15">
      <c r="G2739" s="5"/>
    </row>
    <row r="2740" ht="15">
      <c r="G2740" s="5"/>
    </row>
    <row r="2741" ht="15">
      <c r="G2741" s="5"/>
    </row>
    <row r="2742" ht="15">
      <c r="G2742" s="5"/>
    </row>
    <row r="2743" ht="15">
      <c r="G2743" s="5"/>
    </row>
    <row r="2744" ht="15">
      <c r="G2744" s="5"/>
    </row>
    <row r="2745" ht="15">
      <c r="G2745" s="5"/>
    </row>
    <row r="2746" ht="15">
      <c r="G2746" s="5"/>
    </row>
    <row r="2747" ht="15">
      <c r="G2747" s="5"/>
    </row>
    <row r="2748" ht="15">
      <c r="G2748" s="5"/>
    </row>
    <row r="2749" ht="15">
      <c r="G2749" s="5"/>
    </row>
    <row r="2750" ht="15">
      <c r="G2750" s="5"/>
    </row>
    <row r="2751" ht="15">
      <c r="G2751" s="5"/>
    </row>
    <row r="2752" ht="15">
      <c r="G2752" s="5"/>
    </row>
    <row r="2753" ht="15">
      <c r="G2753" s="5"/>
    </row>
    <row r="2754" ht="15">
      <c r="G2754" s="5"/>
    </row>
    <row r="2755" ht="15">
      <c r="G2755" s="5"/>
    </row>
    <row r="2756" ht="15">
      <c r="G2756" s="5"/>
    </row>
    <row r="2757" ht="15">
      <c r="G2757" s="5"/>
    </row>
    <row r="2758" ht="15">
      <c r="G2758" s="5"/>
    </row>
    <row r="2759" ht="15">
      <c r="G2759" s="5"/>
    </row>
    <row r="2760" ht="15">
      <c r="G2760" s="5"/>
    </row>
    <row r="2761" ht="15">
      <c r="G2761" s="5"/>
    </row>
    <row r="2762" ht="15">
      <c r="G2762" s="5"/>
    </row>
    <row r="2763" ht="15">
      <c r="G2763" s="5"/>
    </row>
    <row r="2764" ht="15">
      <c r="G2764" s="5"/>
    </row>
    <row r="2765" ht="15">
      <c r="G2765" s="5"/>
    </row>
    <row r="2766" ht="15">
      <c r="G2766" s="5"/>
    </row>
    <row r="2767" ht="15">
      <c r="G2767" s="5"/>
    </row>
    <row r="2768" ht="15">
      <c r="G2768" s="5"/>
    </row>
    <row r="2769" ht="15">
      <c r="G2769" s="5"/>
    </row>
    <row r="2770" ht="15">
      <c r="G2770" s="5"/>
    </row>
    <row r="2771" ht="15">
      <c r="G2771" s="5"/>
    </row>
    <row r="2772" ht="15">
      <c r="G2772" s="5"/>
    </row>
    <row r="2773" ht="15">
      <c r="G2773" s="5"/>
    </row>
    <row r="2774" ht="15">
      <c r="G2774" s="5"/>
    </row>
    <row r="2775" ht="15">
      <c r="G2775" s="5"/>
    </row>
    <row r="2776" ht="15">
      <c r="G2776" s="5"/>
    </row>
    <row r="2777" ht="15">
      <c r="G2777" s="5"/>
    </row>
    <row r="2778" ht="15">
      <c r="G2778" s="5"/>
    </row>
    <row r="2779" ht="15">
      <c r="G2779" s="5"/>
    </row>
    <row r="2780" ht="15">
      <c r="G2780" s="5"/>
    </row>
    <row r="2781" ht="15">
      <c r="G2781" s="5"/>
    </row>
    <row r="2782" ht="15">
      <c r="G2782" s="5"/>
    </row>
    <row r="2783" ht="15">
      <c r="G2783" s="5"/>
    </row>
    <row r="2784" ht="15">
      <c r="G2784" s="5"/>
    </row>
    <row r="2785" ht="15">
      <c r="G2785" s="5"/>
    </row>
    <row r="2786" ht="15">
      <c r="G2786" s="5"/>
    </row>
    <row r="2787" ht="15">
      <c r="G2787" s="5"/>
    </row>
    <row r="2788" ht="15">
      <c r="G2788" s="5"/>
    </row>
    <row r="2789" ht="15">
      <c r="G2789" s="5"/>
    </row>
    <row r="2790" ht="15">
      <c r="G2790" s="5"/>
    </row>
    <row r="2791" ht="15">
      <c r="G2791" s="5"/>
    </row>
    <row r="2792" ht="15">
      <c r="G2792" s="5"/>
    </row>
    <row r="2793" ht="15">
      <c r="G2793" s="5"/>
    </row>
    <row r="2794" ht="15">
      <c r="G2794" s="5"/>
    </row>
    <row r="2795" ht="15">
      <c r="G2795" s="5"/>
    </row>
    <row r="2796" ht="15">
      <c r="G2796" s="5"/>
    </row>
    <row r="2797" ht="15">
      <c r="G2797" s="5"/>
    </row>
    <row r="2798" ht="15">
      <c r="G2798" s="5"/>
    </row>
    <row r="2799" ht="15">
      <c r="G2799" s="5"/>
    </row>
    <row r="2800" ht="15">
      <c r="G2800" s="5"/>
    </row>
    <row r="2801" ht="15">
      <c r="G2801" s="5"/>
    </row>
    <row r="2802" ht="15">
      <c r="G2802" s="5"/>
    </row>
    <row r="2803" ht="15">
      <c r="G2803" s="5"/>
    </row>
    <row r="2804" ht="15">
      <c r="G2804" s="5"/>
    </row>
    <row r="2805" ht="15">
      <c r="G2805" s="5"/>
    </row>
    <row r="2806" ht="15">
      <c r="G2806" s="5"/>
    </row>
    <row r="2807" ht="15">
      <c r="G2807" s="5"/>
    </row>
    <row r="2808" ht="15">
      <c r="G2808" s="5"/>
    </row>
    <row r="2809" ht="15">
      <c r="G2809" s="5"/>
    </row>
    <row r="2810" ht="15">
      <c r="G2810" s="5"/>
    </row>
    <row r="2811" ht="15">
      <c r="G2811" s="5"/>
    </row>
    <row r="2812" ht="15">
      <c r="G2812" s="5"/>
    </row>
    <row r="2813" ht="15">
      <c r="G2813" s="5"/>
    </row>
    <row r="2814" ht="15">
      <c r="G2814" s="5"/>
    </row>
    <row r="2815" ht="15">
      <c r="G2815" s="5"/>
    </row>
    <row r="2816" ht="15">
      <c r="G2816" s="5"/>
    </row>
    <row r="2817" ht="15">
      <c r="G2817" s="5"/>
    </row>
    <row r="2818" ht="15">
      <c r="G2818" s="5"/>
    </row>
    <row r="2819" ht="15">
      <c r="G2819" s="5"/>
    </row>
    <row r="2820" ht="15">
      <c r="G2820" s="5"/>
    </row>
    <row r="2821" ht="15">
      <c r="G2821" s="5"/>
    </row>
    <row r="2822" ht="15">
      <c r="G2822" s="5"/>
    </row>
    <row r="2823" ht="15">
      <c r="G2823" s="5"/>
    </row>
    <row r="2824" ht="15">
      <c r="G2824" s="5"/>
    </row>
    <row r="2825" ht="15">
      <c r="G2825" s="5"/>
    </row>
    <row r="2826" ht="15">
      <c r="G2826" s="5"/>
    </row>
    <row r="2827" ht="15">
      <c r="G2827" s="5"/>
    </row>
    <row r="2828" ht="15">
      <c r="G2828" s="5"/>
    </row>
    <row r="2829" ht="15">
      <c r="G2829" s="5"/>
    </row>
    <row r="2830" ht="15">
      <c r="G2830" s="5"/>
    </row>
    <row r="2831" ht="15">
      <c r="G2831" s="5"/>
    </row>
    <row r="2832" ht="15">
      <c r="G2832" s="5"/>
    </row>
    <row r="2833" ht="15">
      <c r="G2833" s="5"/>
    </row>
    <row r="2834" ht="15">
      <c r="G2834" s="5"/>
    </row>
    <row r="2835" ht="15">
      <c r="G2835" s="5"/>
    </row>
    <row r="2836" ht="15">
      <c r="G2836" s="5"/>
    </row>
    <row r="2837" ht="15">
      <c r="G2837" s="5"/>
    </row>
    <row r="2838" ht="15">
      <c r="G2838" s="5"/>
    </row>
    <row r="2839" ht="15">
      <c r="G2839" s="5"/>
    </row>
    <row r="2840" ht="15">
      <c r="G2840" s="5"/>
    </row>
    <row r="2841" ht="15">
      <c r="G2841" s="5"/>
    </row>
    <row r="2842" ht="15">
      <c r="G2842" s="5"/>
    </row>
    <row r="2843" ht="15">
      <c r="G2843" s="5"/>
    </row>
    <row r="2844" ht="15">
      <c r="G2844" s="5"/>
    </row>
    <row r="2845" ht="15">
      <c r="G2845" s="5"/>
    </row>
    <row r="2846" ht="15">
      <c r="G2846" s="5"/>
    </row>
    <row r="2847" ht="15">
      <c r="G2847" s="5"/>
    </row>
    <row r="2848" ht="15">
      <c r="G2848" s="5"/>
    </row>
    <row r="2849" ht="15">
      <c r="G2849" s="5"/>
    </row>
    <row r="2850" ht="15">
      <c r="G2850" s="5"/>
    </row>
    <row r="2851" ht="15">
      <c r="G2851" s="5"/>
    </row>
    <row r="2852" ht="15">
      <c r="G2852" s="5"/>
    </row>
    <row r="2853" ht="15">
      <c r="G2853" s="5"/>
    </row>
    <row r="2854" ht="15">
      <c r="G2854" s="5"/>
    </row>
    <row r="2855" ht="15">
      <c r="G2855" s="5"/>
    </row>
    <row r="2856" ht="15">
      <c r="G2856" s="5"/>
    </row>
    <row r="2857" ht="15">
      <c r="G2857" s="5"/>
    </row>
    <row r="2858" ht="15">
      <c r="G2858" s="5"/>
    </row>
    <row r="2859" ht="15">
      <c r="G2859" s="5"/>
    </row>
    <row r="2860" ht="15">
      <c r="G2860" s="5"/>
    </row>
    <row r="2861" ht="15">
      <c r="G2861" s="5"/>
    </row>
    <row r="2862" ht="15">
      <c r="G2862" s="5"/>
    </row>
    <row r="2863" ht="15">
      <c r="G2863" s="5"/>
    </row>
    <row r="2864" ht="15">
      <c r="G2864" s="5"/>
    </row>
    <row r="2865" ht="15">
      <c r="G2865" s="5"/>
    </row>
    <row r="2866" ht="15">
      <c r="G2866" s="5"/>
    </row>
    <row r="2867" ht="15">
      <c r="G2867" s="5"/>
    </row>
    <row r="2868" ht="15">
      <c r="G2868" s="5"/>
    </row>
    <row r="2869" ht="15">
      <c r="G2869" s="5"/>
    </row>
    <row r="2870" ht="15">
      <c r="G2870" s="5"/>
    </row>
    <row r="2871" ht="15">
      <c r="G2871" s="5"/>
    </row>
    <row r="2872" ht="15">
      <c r="G2872" s="5"/>
    </row>
    <row r="2873" ht="15">
      <c r="G2873" s="5"/>
    </row>
    <row r="2874" ht="15">
      <c r="G2874" s="5"/>
    </row>
    <row r="2875" ht="15">
      <c r="G2875" s="5"/>
    </row>
    <row r="2876" ht="15">
      <c r="G2876" s="5"/>
    </row>
    <row r="2877" ht="15">
      <c r="G2877" s="5"/>
    </row>
    <row r="2878" ht="15">
      <c r="G2878" s="5"/>
    </row>
    <row r="2879" ht="15">
      <c r="G2879" s="5"/>
    </row>
    <row r="2880" ht="15">
      <c r="G2880" s="5"/>
    </row>
    <row r="2881" ht="15">
      <c r="G2881" s="5"/>
    </row>
    <row r="2882" ht="15">
      <c r="G2882" s="5"/>
    </row>
    <row r="2883" ht="15">
      <c r="G2883" s="5"/>
    </row>
    <row r="2884" ht="15">
      <c r="G2884" s="5"/>
    </row>
    <row r="2885" ht="15">
      <c r="G2885" s="5"/>
    </row>
    <row r="2886" ht="15">
      <c r="G2886" s="5"/>
    </row>
    <row r="2887" ht="15">
      <c r="G2887" s="5"/>
    </row>
    <row r="2888" ht="15">
      <c r="G2888" s="5"/>
    </row>
    <row r="2889" ht="15">
      <c r="G2889" s="5"/>
    </row>
    <row r="2890" ht="15">
      <c r="G2890" s="5"/>
    </row>
    <row r="2891" ht="15">
      <c r="G2891" s="5"/>
    </row>
    <row r="2892" ht="15">
      <c r="G2892" s="5"/>
    </row>
    <row r="2893" ht="15">
      <c r="G2893" s="5"/>
    </row>
    <row r="2894" ht="15">
      <c r="G2894" s="5"/>
    </row>
    <row r="2895" ht="15">
      <c r="G2895" s="5"/>
    </row>
    <row r="2896" ht="15">
      <c r="G2896" s="5"/>
    </row>
    <row r="2897" ht="15">
      <c r="G2897" s="5"/>
    </row>
    <row r="2898" ht="15">
      <c r="G2898" s="5"/>
    </row>
    <row r="2899" ht="15">
      <c r="G2899" s="5"/>
    </row>
    <row r="2900" ht="15">
      <c r="G2900" s="5"/>
    </row>
    <row r="2901" ht="15">
      <c r="G2901" s="5"/>
    </row>
    <row r="2902" ht="15">
      <c r="G2902" s="5"/>
    </row>
    <row r="2903" ht="15">
      <c r="G2903" s="5"/>
    </row>
    <row r="2904" ht="15">
      <c r="G2904" s="5"/>
    </row>
    <row r="2905" ht="15">
      <c r="G2905" s="5"/>
    </row>
    <row r="2906" ht="15">
      <c r="G2906" s="5"/>
    </row>
    <row r="2907" ht="15">
      <c r="G2907" s="5"/>
    </row>
    <row r="2908" ht="15">
      <c r="G2908" s="5"/>
    </row>
    <row r="2909" ht="15">
      <c r="G2909" s="5"/>
    </row>
    <row r="2910" ht="15">
      <c r="G2910" s="5"/>
    </row>
    <row r="2911" ht="15">
      <c r="G2911" s="5"/>
    </row>
    <row r="2912" ht="15">
      <c r="G2912" s="5"/>
    </row>
    <row r="2913" ht="15">
      <c r="G2913" s="5"/>
    </row>
    <row r="2914" ht="15">
      <c r="G2914" s="5"/>
    </row>
    <row r="2915" ht="15">
      <c r="G2915" s="5"/>
    </row>
    <row r="2916" ht="15">
      <c r="G2916" s="5"/>
    </row>
    <row r="2917" ht="15">
      <c r="G2917" s="5"/>
    </row>
    <row r="2918" ht="15">
      <c r="G2918" s="5"/>
    </row>
    <row r="2919" ht="15">
      <c r="G2919" s="5"/>
    </row>
    <row r="2920" ht="15">
      <c r="G2920" s="5"/>
    </row>
    <row r="2921" ht="15">
      <c r="G2921" s="5"/>
    </row>
    <row r="2922" ht="15">
      <c r="G2922" s="5"/>
    </row>
    <row r="2923" ht="15">
      <c r="G2923" s="5"/>
    </row>
    <row r="2924" ht="15">
      <c r="G2924" s="5"/>
    </row>
    <row r="2925" ht="15">
      <c r="G2925" s="5"/>
    </row>
    <row r="2926" ht="15">
      <c r="G2926" s="5"/>
    </row>
    <row r="2927" ht="15">
      <c r="G2927" s="5"/>
    </row>
    <row r="2928" ht="15">
      <c r="G2928" s="5"/>
    </row>
    <row r="2929" ht="15">
      <c r="G2929" s="5"/>
    </row>
    <row r="2930" ht="15">
      <c r="G2930" s="5"/>
    </row>
    <row r="2931" ht="15">
      <c r="G2931" s="5"/>
    </row>
    <row r="2932" ht="15">
      <c r="G2932" s="5"/>
    </row>
    <row r="2933" ht="15">
      <c r="G2933" s="5"/>
    </row>
    <row r="2934" ht="15">
      <c r="G2934" s="5"/>
    </row>
    <row r="2935" ht="15">
      <c r="G2935" s="5"/>
    </row>
    <row r="2936" ht="15">
      <c r="G2936" s="5"/>
    </row>
    <row r="2937" ht="15">
      <c r="G2937" s="5"/>
    </row>
    <row r="2938" ht="15">
      <c r="G2938" s="5"/>
    </row>
    <row r="2939" ht="15">
      <c r="G2939" s="5"/>
    </row>
    <row r="2940" ht="15">
      <c r="G2940" s="5"/>
    </row>
    <row r="2941" ht="15">
      <c r="G2941" s="5"/>
    </row>
    <row r="2942" ht="15">
      <c r="G2942" s="5"/>
    </row>
    <row r="2943" ht="15">
      <c r="G2943" s="5"/>
    </row>
    <row r="2944" ht="15">
      <c r="G2944" s="5"/>
    </row>
    <row r="2945" ht="15">
      <c r="G2945" s="5"/>
    </row>
    <row r="2946" ht="15">
      <c r="G2946" s="5"/>
    </row>
    <row r="2947" ht="15">
      <c r="G2947" s="5"/>
    </row>
    <row r="2948" ht="15">
      <c r="G2948" s="5"/>
    </row>
    <row r="2949" ht="15">
      <c r="G2949" s="5"/>
    </row>
    <row r="2950" ht="15">
      <c r="G2950" s="5"/>
    </row>
    <row r="2951" ht="15">
      <c r="G2951" s="5"/>
    </row>
    <row r="2952" ht="15">
      <c r="G2952" s="5"/>
    </row>
    <row r="2953" ht="15">
      <c r="G2953" s="5"/>
    </row>
    <row r="2954" ht="15">
      <c r="G2954" s="5"/>
    </row>
    <row r="2955" ht="15">
      <c r="G2955" s="5"/>
    </row>
    <row r="2956" ht="15">
      <c r="G2956" s="5"/>
    </row>
    <row r="2957" ht="15">
      <c r="G2957" s="5"/>
    </row>
    <row r="2958" ht="15">
      <c r="G2958" s="5"/>
    </row>
    <row r="2959" ht="15">
      <c r="G2959" s="5"/>
    </row>
    <row r="2960" ht="15">
      <c r="G2960" s="5"/>
    </row>
    <row r="2961" ht="15">
      <c r="G2961" s="5"/>
    </row>
    <row r="2962" ht="15">
      <c r="G2962" s="5"/>
    </row>
    <row r="2963" ht="15">
      <c r="G2963" s="5"/>
    </row>
    <row r="2964" ht="15">
      <c r="G2964" s="5"/>
    </row>
    <row r="2965" ht="15">
      <c r="G2965" s="5"/>
    </row>
    <row r="2966" ht="15">
      <c r="G2966" s="5"/>
    </row>
    <row r="2967" ht="15">
      <c r="G2967" s="5"/>
    </row>
    <row r="2968" ht="15">
      <c r="G2968" s="5"/>
    </row>
    <row r="2969" ht="15">
      <c r="G2969" s="5"/>
    </row>
    <row r="2970" ht="15">
      <c r="G2970" s="5"/>
    </row>
    <row r="2971" ht="15">
      <c r="G2971" s="5"/>
    </row>
    <row r="2972" ht="15">
      <c r="G2972" s="5"/>
    </row>
    <row r="2973" ht="15">
      <c r="G2973" s="5"/>
    </row>
    <row r="2974" ht="15">
      <c r="G2974" s="5"/>
    </row>
    <row r="2975" ht="15">
      <c r="G2975" s="5"/>
    </row>
    <row r="2976" ht="15">
      <c r="G2976" s="5"/>
    </row>
    <row r="2977" ht="15">
      <c r="G2977" s="5"/>
    </row>
    <row r="2978" ht="15">
      <c r="G2978" s="5"/>
    </row>
    <row r="2979" ht="15">
      <c r="G2979" s="5"/>
    </row>
    <row r="2980" ht="15">
      <c r="G2980" s="5"/>
    </row>
    <row r="2981" ht="15">
      <c r="G2981" s="5"/>
    </row>
    <row r="2982" ht="15">
      <c r="G2982" s="5"/>
    </row>
    <row r="2983" ht="15">
      <c r="G2983" s="5"/>
    </row>
    <row r="2984" ht="15">
      <c r="G2984" s="5"/>
    </row>
    <row r="2985" ht="15">
      <c r="G2985" s="5"/>
    </row>
    <row r="2986" ht="15">
      <c r="G2986" s="5"/>
    </row>
    <row r="2987" ht="15">
      <c r="G2987" s="5"/>
    </row>
    <row r="2988" ht="15">
      <c r="G2988" s="5"/>
    </row>
    <row r="2989" ht="15">
      <c r="G2989" s="5"/>
    </row>
    <row r="2990" ht="15">
      <c r="G2990" s="5"/>
    </row>
    <row r="2991" ht="15">
      <c r="G2991" s="5"/>
    </row>
    <row r="2992" ht="15">
      <c r="G2992" s="5"/>
    </row>
    <row r="2993" ht="15">
      <c r="G2993" s="5"/>
    </row>
    <row r="2994" ht="15">
      <c r="G2994" s="5"/>
    </row>
    <row r="2995" ht="15">
      <c r="G2995" s="5"/>
    </row>
    <row r="2996" ht="15">
      <c r="G2996" s="5"/>
    </row>
    <row r="2997" ht="15">
      <c r="G2997" s="5"/>
    </row>
    <row r="2998" ht="15">
      <c r="G2998" s="5"/>
    </row>
    <row r="2999" ht="15">
      <c r="G2999" s="5"/>
    </row>
    <row r="3000" ht="15">
      <c r="G3000" s="5"/>
    </row>
    <row r="3001" ht="15">
      <c r="G3001" s="5"/>
    </row>
    <row r="3002" ht="15">
      <c r="G3002" s="5"/>
    </row>
    <row r="3003" ht="15">
      <c r="G3003" s="5"/>
    </row>
    <row r="3004" ht="15">
      <c r="G3004" s="5"/>
    </row>
    <row r="3005" ht="15">
      <c r="G3005" s="5"/>
    </row>
    <row r="3006" ht="15">
      <c r="G3006" s="5"/>
    </row>
    <row r="3007" ht="15">
      <c r="G3007" s="5"/>
    </row>
    <row r="3008" ht="15">
      <c r="G3008" s="5"/>
    </row>
    <row r="3009" ht="15">
      <c r="G3009" s="5"/>
    </row>
    <row r="3010" ht="15">
      <c r="G3010" s="5"/>
    </row>
    <row r="3011" ht="15">
      <c r="G3011" s="5"/>
    </row>
    <row r="3012" ht="15">
      <c r="G3012" s="5"/>
    </row>
    <row r="3013" ht="15">
      <c r="G3013" s="5"/>
    </row>
    <row r="3014" ht="15">
      <c r="G3014" s="5"/>
    </row>
    <row r="3015" ht="15">
      <c r="G3015" s="5"/>
    </row>
    <row r="3016" ht="15">
      <c r="G3016" s="5"/>
    </row>
    <row r="3017" ht="15">
      <c r="G3017" s="5"/>
    </row>
    <row r="3018" ht="15">
      <c r="G3018" s="5"/>
    </row>
    <row r="3019" ht="15">
      <c r="G3019" s="5"/>
    </row>
    <row r="3020" ht="15">
      <c r="G3020" s="5"/>
    </row>
    <row r="3021" ht="15">
      <c r="G3021" s="5"/>
    </row>
    <row r="3022" ht="15">
      <c r="G3022" s="5"/>
    </row>
    <row r="3023" ht="15">
      <c r="G3023" s="5"/>
    </row>
    <row r="3024" ht="15">
      <c r="G3024" s="5"/>
    </row>
    <row r="3025" ht="15">
      <c r="G3025" s="5"/>
    </row>
    <row r="3026" ht="15">
      <c r="G3026" s="5"/>
    </row>
    <row r="3027" ht="15">
      <c r="G3027" s="5"/>
    </row>
    <row r="3028" ht="15">
      <c r="G3028" s="5"/>
    </row>
    <row r="3029" ht="15">
      <c r="G3029" s="5"/>
    </row>
    <row r="3030" ht="15">
      <c r="G3030" s="5"/>
    </row>
    <row r="3031" ht="15">
      <c r="G3031" s="5"/>
    </row>
    <row r="3032" ht="15">
      <c r="G3032" s="5"/>
    </row>
    <row r="3033" ht="15">
      <c r="G3033" s="5"/>
    </row>
    <row r="3034" ht="15">
      <c r="G3034" s="5"/>
    </row>
    <row r="3035" ht="15">
      <c r="G3035" s="5"/>
    </row>
    <row r="3036" ht="15">
      <c r="G3036" s="5"/>
    </row>
    <row r="3037" ht="15">
      <c r="G3037" s="5"/>
    </row>
    <row r="3038" ht="15">
      <c r="G3038" s="5"/>
    </row>
    <row r="3039" ht="15">
      <c r="G3039" s="5"/>
    </row>
    <row r="3040" ht="15">
      <c r="G3040" s="5"/>
    </row>
    <row r="3041" ht="15">
      <c r="G3041" s="5"/>
    </row>
    <row r="3042" ht="15">
      <c r="G3042" s="5"/>
    </row>
    <row r="3043" ht="15">
      <c r="G3043" s="5"/>
    </row>
    <row r="3044" ht="15">
      <c r="G3044" s="5"/>
    </row>
    <row r="3045" ht="15">
      <c r="G3045" s="5"/>
    </row>
    <row r="3046" ht="15">
      <c r="G3046" s="5"/>
    </row>
    <row r="3047" ht="15">
      <c r="G3047" s="5"/>
    </row>
    <row r="3048" ht="15">
      <c r="G3048" s="5"/>
    </row>
    <row r="3049" ht="15">
      <c r="G3049" s="5"/>
    </row>
    <row r="3050" ht="15">
      <c r="G3050" s="5"/>
    </row>
    <row r="3051" ht="15">
      <c r="G3051" s="5"/>
    </row>
    <row r="3052" ht="15">
      <c r="G3052" s="5"/>
    </row>
    <row r="3053" ht="15">
      <c r="G3053" s="5"/>
    </row>
    <row r="3054" ht="15">
      <c r="G3054" s="5"/>
    </row>
    <row r="3055" ht="15">
      <c r="G3055" s="5"/>
    </row>
    <row r="3056" ht="15">
      <c r="G3056" s="5"/>
    </row>
    <row r="3057" ht="15">
      <c r="G3057" s="5"/>
    </row>
    <row r="3058" ht="15">
      <c r="G3058" s="5"/>
    </row>
    <row r="3059" ht="15">
      <c r="G3059" s="5"/>
    </row>
    <row r="3060" ht="15">
      <c r="G3060" s="5"/>
    </row>
    <row r="3061" ht="15">
      <c r="G3061" s="5"/>
    </row>
    <row r="3062" ht="15">
      <c r="G3062" s="5"/>
    </row>
    <row r="3063" ht="15">
      <c r="G3063" s="5"/>
    </row>
    <row r="3064" ht="15">
      <c r="G3064" s="5"/>
    </row>
    <row r="3065" ht="15">
      <c r="G3065" s="5"/>
    </row>
    <row r="3066" ht="15">
      <c r="G3066" s="5"/>
    </row>
    <row r="3067" ht="15">
      <c r="G3067" s="5"/>
    </row>
    <row r="3068" ht="15">
      <c r="G3068" s="5"/>
    </row>
    <row r="3069" ht="15">
      <c r="G3069" s="5"/>
    </row>
    <row r="3070" ht="15">
      <c r="G3070" s="5"/>
    </row>
    <row r="3071" ht="15">
      <c r="G3071" s="5"/>
    </row>
    <row r="3072" ht="15">
      <c r="G3072" s="5"/>
    </row>
    <row r="3073" ht="15">
      <c r="G3073" s="5"/>
    </row>
    <row r="3074" ht="15">
      <c r="G3074" s="5"/>
    </row>
    <row r="3075" ht="15">
      <c r="G3075" s="5"/>
    </row>
    <row r="3076" ht="15">
      <c r="G3076" s="5"/>
    </row>
    <row r="3077" ht="15">
      <c r="G3077" s="5"/>
    </row>
    <row r="3078" ht="15">
      <c r="G3078" s="5"/>
    </row>
    <row r="3079" ht="15">
      <c r="G3079" s="5"/>
    </row>
    <row r="3080" ht="15">
      <c r="G3080" s="5"/>
    </row>
    <row r="3081" ht="15">
      <c r="G3081" s="5"/>
    </row>
    <row r="3082" ht="15">
      <c r="G3082" s="5"/>
    </row>
    <row r="3083" ht="15">
      <c r="G3083" s="5"/>
    </row>
    <row r="3084" ht="15">
      <c r="G3084" s="5"/>
    </row>
    <row r="3085" ht="15">
      <c r="G3085" s="5"/>
    </row>
    <row r="3086" ht="15">
      <c r="G3086" s="5"/>
    </row>
    <row r="3087" ht="15">
      <c r="G3087" s="5"/>
    </row>
    <row r="3088" ht="15">
      <c r="G3088" s="5"/>
    </row>
    <row r="3089" ht="15">
      <c r="G3089" s="5"/>
    </row>
    <row r="3090" ht="15">
      <c r="G3090" s="5"/>
    </row>
    <row r="3091" ht="15">
      <c r="G3091" s="5"/>
    </row>
    <row r="3092" ht="15">
      <c r="G3092" s="5"/>
    </row>
    <row r="3093" ht="15">
      <c r="G3093" s="5"/>
    </row>
    <row r="3094" ht="15">
      <c r="G3094" s="5"/>
    </row>
    <row r="3095" ht="15">
      <c r="G3095" s="5"/>
    </row>
    <row r="3096" ht="15">
      <c r="G3096" s="5"/>
    </row>
    <row r="3097" ht="15">
      <c r="G3097" s="5"/>
    </row>
    <row r="3098" ht="15">
      <c r="G3098" s="5"/>
    </row>
    <row r="3099" ht="15">
      <c r="G3099" s="5"/>
    </row>
    <row r="3100" ht="15">
      <c r="G3100" s="5"/>
    </row>
    <row r="3101" ht="15">
      <c r="G3101" s="5"/>
    </row>
    <row r="3102" ht="15">
      <c r="G3102" s="5"/>
    </row>
    <row r="3103" ht="15">
      <c r="G3103" s="5"/>
    </row>
    <row r="3104" ht="15">
      <c r="G3104" s="5"/>
    </row>
    <row r="3105" ht="15">
      <c r="G3105" s="5"/>
    </row>
    <row r="3106" ht="15">
      <c r="G3106" s="5"/>
    </row>
    <row r="3107" ht="15">
      <c r="G3107" s="5"/>
    </row>
    <row r="3108" ht="15">
      <c r="G3108" s="5"/>
    </row>
    <row r="3109" ht="15">
      <c r="G3109" s="5"/>
    </row>
    <row r="3110" ht="15">
      <c r="G3110" s="5"/>
    </row>
    <row r="3111" ht="15">
      <c r="G3111" s="5"/>
    </row>
    <row r="3112" ht="15">
      <c r="G3112" s="5"/>
    </row>
    <row r="3113" ht="15">
      <c r="G3113" s="5"/>
    </row>
    <row r="3114" ht="15">
      <c r="G3114" s="5"/>
    </row>
    <row r="3115" ht="15">
      <c r="G3115" s="5"/>
    </row>
    <row r="3116" ht="15">
      <c r="G3116" s="5"/>
    </row>
    <row r="3117" ht="15">
      <c r="G3117" s="5"/>
    </row>
    <row r="3118" ht="15">
      <c r="G3118" s="5"/>
    </row>
    <row r="3119" ht="15">
      <c r="G3119" s="5"/>
    </row>
    <row r="3120" ht="15">
      <c r="G3120" s="5"/>
    </row>
    <row r="3121" ht="15">
      <c r="G3121" s="5"/>
    </row>
    <row r="3122" ht="15">
      <c r="G3122" s="5"/>
    </row>
    <row r="3123" ht="15">
      <c r="G3123" s="5"/>
    </row>
    <row r="3124" ht="15">
      <c r="G3124" s="5"/>
    </row>
    <row r="3125" ht="15">
      <c r="G3125" s="5"/>
    </row>
    <row r="3126" ht="15">
      <c r="G3126" s="5"/>
    </row>
    <row r="3127" ht="15">
      <c r="G3127" s="5"/>
    </row>
    <row r="3128" ht="15">
      <c r="G3128" s="5"/>
    </row>
    <row r="3129" ht="15">
      <c r="G3129" s="5"/>
    </row>
    <row r="3130" ht="15">
      <c r="G3130" s="5"/>
    </row>
    <row r="3131" ht="15">
      <c r="G3131" s="5"/>
    </row>
    <row r="3132" ht="15">
      <c r="G3132" s="5"/>
    </row>
    <row r="3133" ht="15">
      <c r="G3133" s="5"/>
    </row>
    <row r="3134" ht="15">
      <c r="G3134" s="5"/>
    </row>
    <row r="3135" ht="15">
      <c r="G3135" s="5"/>
    </row>
    <row r="3136" ht="15">
      <c r="G3136" s="5"/>
    </row>
    <row r="3137" ht="15">
      <c r="G3137" s="5"/>
    </row>
    <row r="3138" ht="15">
      <c r="G3138" s="5"/>
    </row>
    <row r="3139" ht="15">
      <c r="G3139" s="5"/>
    </row>
    <row r="3140" ht="15">
      <c r="G3140" s="5"/>
    </row>
    <row r="3141" ht="15">
      <c r="G3141" s="5"/>
    </row>
    <row r="3142" ht="15">
      <c r="G3142" s="5"/>
    </row>
    <row r="3143" ht="15">
      <c r="G3143" s="5"/>
    </row>
    <row r="3144" ht="15">
      <c r="G3144" s="5"/>
    </row>
    <row r="3145" ht="15">
      <c r="G3145" s="5"/>
    </row>
    <row r="3146" ht="15">
      <c r="G3146" s="5"/>
    </row>
    <row r="3147" ht="15">
      <c r="G3147" s="5"/>
    </row>
    <row r="3148" ht="15">
      <c r="G3148" s="5"/>
    </row>
    <row r="3149" ht="15">
      <c r="G3149" s="5"/>
    </row>
    <row r="3150" ht="15">
      <c r="G3150" s="5"/>
    </row>
    <row r="3151" ht="15">
      <c r="G3151" s="5"/>
    </row>
    <row r="3152" ht="15">
      <c r="G3152" s="5"/>
    </row>
    <row r="3153" ht="15">
      <c r="G3153" s="5"/>
    </row>
    <row r="3154" ht="15">
      <c r="G3154" s="5"/>
    </row>
    <row r="3155" ht="15">
      <c r="G3155" s="5"/>
    </row>
    <row r="3156" ht="15">
      <c r="G3156" s="5"/>
    </row>
    <row r="3157" ht="15">
      <c r="G3157" s="5"/>
    </row>
    <row r="3158" ht="15">
      <c r="G3158" s="5"/>
    </row>
    <row r="3159" ht="15">
      <c r="G3159" s="5"/>
    </row>
    <row r="3160" ht="15">
      <c r="G3160" s="5"/>
    </row>
    <row r="3161" ht="15">
      <c r="G3161" s="5"/>
    </row>
    <row r="3162" ht="15">
      <c r="G3162" s="5"/>
    </row>
    <row r="3163" ht="15">
      <c r="G3163" s="5"/>
    </row>
    <row r="3164" ht="15">
      <c r="G3164" s="5"/>
    </row>
    <row r="3165" ht="15">
      <c r="G3165" s="5"/>
    </row>
    <row r="3166" ht="15">
      <c r="G3166" s="5"/>
    </row>
    <row r="3167" ht="15">
      <c r="G3167" s="5"/>
    </row>
    <row r="3168" ht="15">
      <c r="G3168" s="5"/>
    </row>
    <row r="3169" ht="15">
      <c r="G3169" s="5"/>
    </row>
    <row r="3170" ht="15">
      <c r="G3170" s="5"/>
    </row>
    <row r="3171" ht="15">
      <c r="G3171" s="5"/>
    </row>
    <row r="3172" ht="15">
      <c r="G3172" s="5"/>
    </row>
    <row r="3173" ht="15">
      <c r="G3173" s="5"/>
    </row>
    <row r="3174" ht="15">
      <c r="G3174" s="5"/>
    </row>
    <row r="3175" ht="15">
      <c r="G3175" s="5"/>
    </row>
    <row r="3176" ht="15">
      <c r="G3176" s="5"/>
    </row>
    <row r="3177" ht="15">
      <c r="G3177" s="5"/>
    </row>
    <row r="3178" ht="15">
      <c r="G3178" s="5"/>
    </row>
    <row r="3179" ht="15">
      <c r="G3179" s="5"/>
    </row>
    <row r="3180" ht="15">
      <c r="G3180" s="5"/>
    </row>
    <row r="3181" ht="15">
      <c r="G3181" s="5"/>
    </row>
    <row r="3182" ht="15">
      <c r="G3182" s="5"/>
    </row>
    <row r="3183" ht="15">
      <c r="G3183" s="5"/>
    </row>
    <row r="3184" ht="15">
      <c r="G3184" s="5"/>
    </row>
    <row r="3185" ht="15">
      <c r="G3185" s="5"/>
    </row>
    <row r="3186" ht="15">
      <c r="G3186" s="5"/>
    </row>
    <row r="3187" ht="15">
      <c r="G3187" s="5"/>
    </row>
    <row r="3188" ht="15">
      <c r="G3188" s="5"/>
    </row>
    <row r="3189" ht="15">
      <c r="G3189" s="5"/>
    </row>
    <row r="3190" ht="15">
      <c r="G3190" s="5"/>
    </row>
    <row r="3191" ht="15">
      <c r="G3191" s="5"/>
    </row>
    <row r="3192" ht="15">
      <c r="G3192" s="5"/>
    </row>
    <row r="3193" ht="15">
      <c r="G3193" s="5"/>
    </row>
    <row r="3194" ht="15">
      <c r="G3194" s="5"/>
    </row>
    <row r="3195" ht="15">
      <c r="G3195" s="5"/>
    </row>
    <row r="3196" ht="15">
      <c r="G3196" s="5"/>
    </row>
    <row r="3197" ht="15">
      <c r="G3197" s="5"/>
    </row>
    <row r="3198" ht="15">
      <c r="G3198" s="5"/>
    </row>
    <row r="3199" ht="15">
      <c r="G3199" s="5"/>
    </row>
    <row r="3200" ht="15">
      <c r="G3200" s="5"/>
    </row>
    <row r="3201" ht="15">
      <c r="G3201" s="5"/>
    </row>
    <row r="3202" ht="15">
      <c r="G3202" s="5"/>
    </row>
    <row r="3203" ht="15">
      <c r="G3203" s="5"/>
    </row>
    <row r="3204" ht="15">
      <c r="G3204" s="5"/>
    </row>
    <row r="3205" ht="15">
      <c r="G3205" s="5"/>
    </row>
    <row r="3206" ht="15">
      <c r="G3206" s="5"/>
    </row>
    <row r="3207" ht="15">
      <c r="G3207" s="5"/>
    </row>
    <row r="3208" ht="15">
      <c r="G3208" s="5"/>
    </row>
    <row r="3209" ht="15">
      <c r="G3209" s="5"/>
    </row>
    <row r="3210" ht="15">
      <c r="G3210" s="5"/>
    </row>
    <row r="3211" ht="15">
      <c r="G3211" s="5"/>
    </row>
    <row r="3212" ht="15">
      <c r="G3212" s="5"/>
    </row>
    <row r="3213" ht="15">
      <c r="G3213" s="5"/>
    </row>
    <row r="3214" ht="15">
      <c r="G3214" s="5"/>
    </row>
    <row r="3215" ht="15">
      <c r="G3215" s="5"/>
    </row>
    <row r="3216" ht="15">
      <c r="G3216" s="5"/>
    </row>
    <row r="3217" ht="15">
      <c r="G3217" s="5"/>
    </row>
    <row r="3218" ht="15">
      <c r="G3218" s="5"/>
    </row>
    <row r="3219" ht="15">
      <c r="G3219" s="5"/>
    </row>
    <row r="3220" ht="15">
      <c r="G3220" s="5"/>
    </row>
    <row r="3221" ht="15">
      <c r="G3221" s="5"/>
    </row>
    <row r="3222" ht="15">
      <c r="G3222" s="5"/>
    </row>
    <row r="3223" ht="15">
      <c r="G3223" s="5"/>
    </row>
    <row r="3224" ht="15">
      <c r="G3224" s="5"/>
    </row>
    <row r="3225" ht="15">
      <c r="G3225" s="5"/>
    </row>
    <row r="3226" ht="15">
      <c r="G3226" s="5"/>
    </row>
    <row r="3227" ht="15">
      <c r="G3227" s="5"/>
    </row>
    <row r="3228" ht="15">
      <c r="G3228" s="5"/>
    </row>
    <row r="3229" ht="15">
      <c r="G3229" s="5"/>
    </row>
    <row r="3230" ht="15">
      <c r="G3230" s="5"/>
    </row>
    <row r="3231" ht="15">
      <c r="G3231" s="5"/>
    </row>
    <row r="3232" ht="15">
      <c r="G3232" s="5"/>
    </row>
    <row r="3233" ht="15">
      <c r="G3233" s="5"/>
    </row>
    <row r="3234" ht="15">
      <c r="G3234" s="5"/>
    </row>
    <row r="3235" ht="15">
      <c r="G3235" s="5"/>
    </row>
    <row r="3236" ht="15">
      <c r="G3236" s="5"/>
    </row>
    <row r="3237" ht="15">
      <c r="G3237" s="5"/>
    </row>
    <row r="3238" ht="15">
      <c r="G3238" s="5"/>
    </row>
    <row r="3239" ht="15">
      <c r="G3239" s="5"/>
    </row>
    <row r="3240" ht="15">
      <c r="G3240" s="5"/>
    </row>
    <row r="3241" ht="15">
      <c r="G3241" s="5"/>
    </row>
    <row r="3242" ht="15">
      <c r="G3242" s="5"/>
    </row>
    <row r="3243" ht="15">
      <c r="G3243" s="5"/>
    </row>
    <row r="3244" ht="15">
      <c r="G3244" s="5"/>
    </row>
    <row r="3245" ht="15">
      <c r="G3245" s="5"/>
    </row>
    <row r="3246" ht="15">
      <c r="G3246" s="5"/>
    </row>
    <row r="3247" ht="15">
      <c r="G3247" s="5"/>
    </row>
    <row r="3248" ht="15">
      <c r="G3248" s="5"/>
    </row>
    <row r="3249" ht="15">
      <c r="G3249" s="5"/>
    </row>
    <row r="3250" ht="15">
      <c r="G3250" s="5"/>
    </row>
    <row r="3251" ht="15">
      <c r="G3251" s="5"/>
    </row>
    <row r="3252" ht="15">
      <c r="G3252" s="5"/>
    </row>
    <row r="3253" ht="15">
      <c r="G3253" s="5"/>
    </row>
    <row r="3254" ht="15">
      <c r="G3254" s="5"/>
    </row>
    <row r="3255" ht="15">
      <c r="G3255" s="5"/>
    </row>
    <row r="3256" ht="15">
      <c r="G3256" s="5"/>
    </row>
    <row r="3257" ht="15">
      <c r="G3257" s="5"/>
    </row>
    <row r="3258" ht="15">
      <c r="G3258" s="5"/>
    </row>
    <row r="3259" ht="15">
      <c r="G3259" s="5"/>
    </row>
    <row r="3260" ht="15">
      <c r="G3260" s="5"/>
    </row>
    <row r="3261" ht="15">
      <c r="G3261" s="5"/>
    </row>
    <row r="3262" ht="15">
      <c r="G3262" s="5"/>
    </row>
    <row r="3263" ht="15">
      <c r="G3263" s="5"/>
    </row>
    <row r="3264" ht="15">
      <c r="G3264" s="5"/>
    </row>
    <row r="3265" ht="15">
      <c r="G3265" s="5"/>
    </row>
    <row r="3266" ht="15">
      <c r="G3266" s="5"/>
    </row>
    <row r="3267" ht="15">
      <c r="G3267" s="5"/>
    </row>
    <row r="3268" ht="15">
      <c r="G3268" s="5"/>
    </row>
    <row r="3269" ht="15">
      <c r="G3269" s="5"/>
    </row>
    <row r="3270" ht="15">
      <c r="G3270" s="5"/>
    </row>
    <row r="3271" ht="15">
      <c r="G3271" s="5"/>
    </row>
    <row r="3272" ht="15">
      <c r="G3272" s="5"/>
    </row>
    <row r="3273" ht="15">
      <c r="G3273" s="5"/>
    </row>
    <row r="3274" ht="15">
      <c r="G3274" s="5"/>
    </row>
    <row r="3275" ht="15">
      <c r="G3275" s="5"/>
    </row>
    <row r="3276" ht="15">
      <c r="G3276" s="5"/>
    </row>
    <row r="3277" ht="15">
      <c r="G3277" s="5"/>
    </row>
    <row r="3278" ht="15">
      <c r="G3278" s="5"/>
    </row>
    <row r="3279" ht="15">
      <c r="G3279" s="5"/>
    </row>
    <row r="3280" ht="15">
      <c r="G3280" s="5"/>
    </row>
    <row r="3281" ht="15">
      <c r="G3281" s="5"/>
    </row>
    <row r="3282" ht="15">
      <c r="G3282" s="5"/>
    </row>
    <row r="3283" ht="15">
      <c r="G3283" s="5"/>
    </row>
    <row r="3284" ht="15">
      <c r="G3284" s="5"/>
    </row>
    <row r="3285" ht="15">
      <c r="G3285" s="5"/>
    </row>
    <row r="3286" ht="15">
      <c r="G3286" s="5"/>
    </row>
    <row r="3287" ht="15">
      <c r="G3287" s="5"/>
    </row>
    <row r="3288" ht="15">
      <c r="G3288" s="5"/>
    </row>
    <row r="3289" ht="15">
      <c r="G3289" s="5"/>
    </row>
    <row r="3290" ht="15">
      <c r="G3290" s="5"/>
    </row>
    <row r="3291" ht="15">
      <c r="G3291" s="5"/>
    </row>
    <row r="3292" ht="15">
      <c r="G3292" s="5"/>
    </row>
    <row r="3293" ht="15">
      <c r="G3293" s="5"/>
    </row>
    <row r="3294" ht="15">
      <c r="G3294" s="5"/>
    </row>
    <row r="3295" ht="15">
      <c r="G3295" s="5"/>
    </row>
    <row r="3296" ht="15">
      <c r="G3296" s="5"/>
    </row>
    <row r="3297" ht="15">
      <c r="G3297" s="5"/>
    </row>
    <row r="3298" ht="15">
      <c r="G3298" s="5"/>
    </row>
    <row r="3299" ht="15">
      <c r="G3299" s="5"/>
    </row>
    <row r="3300" ht="15">
      <c r="G3300" s="5"/>
    </row>
    <row r="3301" ht="15">
      <c r="G3301" s="5"/>
    </row>
    <row r="3302" ht="15">
      <c r="G3302" s="5"/>
    </row>
    <row r="3303" ht="15">
      <c r="G3303" s="5"/>
    </row>
    <row r="3304" ht="15">
      <c r="G3304" s="5"/>
    </row>
    <row r="3305" ht="15">
      <c r="G3305" s="5"/>
    </row>
    <row r="3306" ht="15">
      <c r="G3306" s="5"/>
    </row>
    <row r="3307" ht="15">
      <c r="G3307" s="5"/>
    </row>
    <row r="3308" ht="15">
      <c r="G3308" s="5"/>
    </row>
    <row r="3309" ht="15">
      <c r="G3309" s="5"/>
    </row>
    <row r="3310" ht="15">
      <c r="G3310" s="5"/>
    </row>
    <row r="3311" ht="15">
      <c r="G3311" s="5"/>
    </row>
    <row r="3312" ht="15">
      <c r="G3312" s="5"/>
    </row>
    <row r="3313" ht="15">
      <c r="G3313" s="5"/>
    </row>
    <row r="3314" ht="15">
      <c r="G3314" s="5"/>
    </row>
    <row r="3315" ht="15">
      <c r="G3315" s="5"/>
    </row>
    <row r="3316" ht="15">
      <c r="G3316" s="5"/>
    </row>
    <row r="3317" ht="15">
      <c r="G3317" s="5"/>
    </row>
    <row r="3318" ht="15">
      <c r="G3318" s="5"/>
    </row>
    <row r="3319" ht="15">
      <c r="G3319" s="5"/>
    </row>
    <row r="3320" ht="15">
      <c r="G3320" s="5"/>
    </row>
    <row r="3321" ht="15">
      <c r="G3321" s="5"/>
    </row>
    <row r="3322" ht="15">
      <c r="G3322" s="5"/>
    </row>
    <row r="3323" ht="15">
      <c r="G3323" s="5"/>
    </row>
    <row r="3324" ht="15">
      <c r="G3324" s="5"/>
    </row>
    <row r="3325" ht="15">
      <c r="G3325" s="5"/>
    </row>
    <row r="3326" ht="15">
      <c r="G3326" s="5"/>
    </row>
    <row r="3327" ht="15">
      <c r="G3327" s="5"/>
    </row>
    <row r="3328" ht="15">
      <c r="G3328" s="5"/>
    </row>
    <row r="3329" ht="15">
      <c r="G3329" s="5"/>
    </row>
    <row r="3330" ht="15">
      <c r="G3330" s="5"/>
    </row>
    <row r="3331" ht="15">
      <c r="G3331" s="5"/>
    </row>
    <row r="3332" ht="15">
      <c r="G3332" s="5"/>
    </row>
    <row r="3333" ht="15">
      <c r="G3333" s="5"/>
    </row>
    <row r="3334" ht="15">
      <c r="G3334" s="5"/>
    </row>
    <row r="3335" ht="15">
      <c r="G3335" s="5"/>
    </row>
    <row r="3336" ht="15">
      <c r="G3336" s="5"/>
    </row>
    <row r="3337" ht="15">
      <c r="G3337" s="5"/>
    </row>
    <row r="3338" ht="15">
      <c r="G3338" s="5"/>
    </row>
    <row r="3339" ht="15">
      <c r="G3339" s="5"/>
    </row>
    <row r="3340" ht="15">
      <c r="G3340" s="5"/>
    </row>
    <row r="3341" ht="15">
      <c r="G3341" s="5"/>
    </row>
    <row r="3342" ht="15">
      <c r="G3342" s="5"/>
    </row>
    <row r="3343" ht="15">
      <c r="G3343" s="5"/>
    </row>
    <row r="3344" ht="15">
      <c r="G3344" s="5"/>
    </row>
    <row r="3345" ht="15">
      <c r="G3345" s="5"/>
    </row>
    <row r="3346" ht="15">
      <c r="G3346" s="5"/>
    </row>
    <row r="3347" ht="15">
      <c r="G3347" s="5"/>
    </row>
    <row r="3348" ht="15">
      <c r="G3348" s="5"/>
    </row>
    <row r="3349" ht="15">
      <c r="G3349" s="5"/>
    </row>
    <row r="3350" ht="15">
      <c r="G3350" s="5"/>
    </row>
    <row r="3351" ht="15">
      <c r="G3351" s="5"/>
    </row>
    <row r="3352" ht="15">
      <c r="G3352" s="5"/>
    </row>
    <row r="3353" ht="15">
      <c r="G3353" s="5"/>
    </row>
    <row r="3354" ht="15">
      <c r="G3354" s="5"/>
    </row>
    <row r="3355" ht="15">
      <c r="G3355" s="5"/>
    </row>
    <row r="3356" ht="15">
      <c r="G3356" s="5"/>
    </row>
    <row r="3357" ht="15">
      <c r="G3357" s="5"/>
    </row>
    <row r="3358" ht="15">
      <c r="G3358" s="5"/>
    </row>
    <row r="3359" ht="15">
      <c r="G3359" s="5"/>
    </row>
    <row r="3360" ht="15">
      <c r="G3360" s="5"/>
    </row>
    <row r="3361" ht="15">
      <c r="G3361" s="5"/>
    </row>
    <row r="3362" ht="15">
      <c r="G3362" s="5"/>
    </row>
    <row r="3363" ht="15">
      <c r="G3363" s="5"/>
    </row>
    <row r="3364" ht="15">
      <c r="G3364" s="5"/>
    </row>
    <row r="3365" ht="15">
      <c r="G3365" s="5"/>
    </row>
    <row r="3366" ht="15">
      <c r="G3366" s="5"/>
    </row>
    <row r="3367" ht="15">
      <c r="G3367" s="5"/>
    </row>
    <row r="3368" ht="15">
      <c r="G3368" s="5"/>
    </row>
    <row r="3369" ht="15">
      <c r="G3369" s="5"/>
    </row>
    <row r="3370" ht="15">
      <c r="G3370" s="5"/>
    </row>
    <row r="3371" ht="15">
      <c r="G3371" s="5"/>
    </row>
    <row r="3372" ht="15">
      <c r="G3372" s="5"/>
    </row>
    <row r="3373" ht="15">
      <c r="G3373" s="5"/>
    </row>
    <row r="3374" ht="15">
      <c r="G3374" s="5"/>
    </row>
    <row r="3375" ht="15">
      <c r="G3375" s="5"/>
    </row>
    <row r="3376" ht="15">
      <c r="G3376" s="5"/>
    </row>
    <row r="3377" ht="15">
      <c r="G3377" s="5"/>
    </row>
    <row r="3378" ht="15">
      <c r="G3378" s="5"/>
    </row>
    <row r="3379" ht="15">
      <c r="G3379" s="5"/>
    </row>
    <row r="3380" ht="15">
      <c r="G3380" s="5"/>
    </row>
    <row r="3381" ht="15">
      <c r="G3381" s="5"/>
    </row>
    <row r="3382" ht="15">
      <c r="G3382" s="5"/>
    </row>
    <row r="3383" ht="15">
      <c r="G3383" s="5"/>
    </row>
    <row r="3384" ht="15">
      <c r="G3384" s="5"/>
    </row>
    <row r="3385" ht="15">
      <c r="G3385" s="5"/>
    </row>
    <row r="3386" ht="15">
      <c r="G3386" s="5"/>
    </row>
    <row r="3387" ht="15">
      <c r="G3387" s="5"/>
    </row>
    <row r="3388" ht="15">
      <c r="G3388" s="5"/>
    </row>
    <row r="3389" ht="15">
      <c r="G3389" s="5"/>
    </row>
    <row r="3390" ht="15">
      <c r="G3390" s="5"/>
    </row>
    <row r="3391" ht="15">
      <c r="G3391" s="5"/>
    </row>
    <row r="3392" ht="15">
      <c r="G3392" s="5"/>
    </row>
    <row r="3393" ht="15">
      <c r="G3393" s="5"/>
    </row>
    <row r="3394" ht="15">
      <c r="G3394" s="5"/>
    </row>
    <row r="3395" ht="15">
      <c r="G3395" s="5"/>
    </row>
    <row r="3396" ht="15">
      <c r="G3396" s="5"/>
    </row>
    <row r="3397" ht="15">
      <c r="G3397" s="5"/>
    </row>
    <row r="3398" ht="15">
      <c r="G3398" s="5"/>
    </row>
    <row r="3399" ht="15">
      <c r="G3399" s="5"/>
    </row>
    <row r="3400" ht="15">
      <c r="G3400" s="5"/>
    </row>
    <row r="3401" ht="15">
      <c r="G3401" s="5"/>
    </row>
    <row r="3402" ht="15">
      <c r="G3402" s="5"/>
    </row>
    <row r="3403" ht="15">
      <c r="G3403" s="5"/>
    </row>
    <row r="3404" ht="15">
      <c r="G3404" s="5"/>
    </row>
    <row r="3405" ht="15">
      <c r="G3405" s="5"/>
    </row>
    <row r="3406" ht="15">
      <c r="G3406" s="5"/>
    </row>
    <row r="3407" ht="15">
      <c r="G3407" s="5"/>
    </row>
    <row r="3408" ht="15">
      <c r="G3408" s="5"/>
    </row>
    <row r="3409" ht="15">
      <c r="G3409" s="5"/>
    </row>
    <row r="3410" ht="15">
      <c r="G3410" s="5"/>
    </row>
    <row r="3411" ht="15">
      <c r="G3411" s="5"/>
    </row>
    <row r="3412" ht="15">
      <c r="G3412" s="5"/>
    </row>
    <row r="3413" ht="15">
      <c r="G3413" s="5"/>
    </row>
    <row r="3414" ht="15">
      <c r="G3414" s="5"/>
    </row>
    <row r="3415" ht="15">
      <c r="G3415" s="5"/>
    </row>
    <row r="3416" ht="15">
      <c r="G3416" s="5"/>
    </row>
    <row r="3417" ht="15">
      <c r="G3417" s="5"/>
    </row>
    <row r="3418" ht="15">
      <c r="G3418" s="5"/>
    </row>
    <row r="3419" ht="15">
      <c r="G3419" s="5"/>
    </row>
    <row r="3420" ht="15">
      <c r="G3420" s="5"/>
    </row>
    <row r="3421" ht="15">
      <c r="G3421" s="5"/>
    </row>
    <row r="3422" ht="15">
      <c r="G3422" s="5"/>
    </row>
    <row r="3423" ht="15">
      <c r="G3423" s="5"/>
    </row>
    <row r="3424" ht="15">
      <c r="G3424" s="5"/>
    </row>
    <row r="3425" ht="15">
      <c r="G3425" s="5"/>
    </row>
    <row r="3426" ht="15">
      <c r="G3426" s="5"/>
    </row>
    <row r="3427" ht="15">
      <c r="G3427" s="5"/>
    </row>
    <row r="3428" ht="15">
      <c r="G3428" s="5"/>
    </row>
    <row r="3429" ht="15">
      <c r="G3429" s="5"/>
    </row>
    <row r="3430" ht="15">
      <c r="G3430" s="5"/>
    </row>
    <row r="3431" ht="15">
      <c r="G3431" s="5"/>
    </row>
    <row r="3432" ht="15">
      <c r="G3432" s="5"/>
    </row>
    <row r="3433" ht="15">
      <c r="G3433" s="5"/>
    </row>
    <row r="3434" ht="15">
      <c r="G3434" s="5"/>
    </row>
    <row r="3435" ht="15">
      <c r="G3435" s="5"/>
    </row>
    <row r="3436" ht="15">
      <c r="G3436" s="5"/>
    </row>
    <row r="3437" ht="15">
      <c r="G3437" s="5"/>
    </row>
    <row r="3438" ht="15">
      <c r="G3438" s="5"/>
    </row>
    <row r="3439" ht="15">
      <c r="G3439" s="5"/>
    </row>
    <row r="3440" ht="15">
      <c r="G3440" s="5"/>
    </row>
    <row r="3441" ht="15">
      <c r="G3441" s="5"/>
    </row>
    <row r="3442" ht="15">
      <c r="G3442" s="5"/>
    </row>
    <row r="3443" ht="15">
      <c r="G3443" s="5"/>
    </row>
    <row r="3444" ht="15">
      <c r="G3444" s="5"/>
    </row>
    <row r="3445" ht="15">
      <c r="G3445" s="5"/>
    </row>
    <row r="3446" ht="15">
      <c r="G3446" s="5"/>
    </row>
    <row r="3447" ht="15">
      <c r="G3447" s="5"/>
    </row>
    <row r="3448" ht="15">
      <c r="G3448" s="5"/>
    </row>
    <row r="3449" ht="15">
      <c r="G3449" s="5"/>
    </row>
    <row r="3450" ht="15">
      <c r="G3450" s="5"/>
    </row>
    <row r="3451" ht="15">
      <c r="G3451" s="5"/>
    </row>
    <row r="3452" ht="15">
      <c r="G3452" s="5"/>
    </row>
    <row r="3453" ht="15">
      <c r="G3453" s="5"/>
    </row>
    <row r="3454" ht="15">
      <c r="G3454" s="5"/>
    </row>
    <row r="3455" ht="15">
      <c r="G3455" s="5"/>
    </row>
    <row r="3456" ht="15">
      <c r="G3456" s="5"/>
    </row>
    <row r="3457" ht="15">
      <c r="G3457" s="5"/>
    </row>
    <row r="3458" ht="15">
      <c r="G3458" s="5"/>
    </row>
    <row r="3459" ht="15">
      <c r="G3459" s="5"/>
    </row>
    <row r="3460" ht="15">
      <c r="G3460" s="5"/>
    </row>
    <row r="3461" ht="15">
      <c r="G3461" s="5"/>
    </row>
    <row r="3462" ht="15">
      <c r="G3462" s="5"/>
    </row>
    <row r="3463" ht="15">
      <c r="G3463" s="5"/>
    </row>
    <row r="3464" ht="15">
      <c r="G3464" s="5"/>
    </row>
    <row r="3465" ht="15">
      <c r="G3465" s="5"/>
    </row>
    <row r="3466" ht="15">
      <c r="G3466" s="5"/>
    </row>
    <row r="3467" ht="15">
      <c r="G3467" s="5"/>
    </row>
    <row r="3468" ht="15">
      <c r="G3468" s="5"/>
    </row>
    <row r="3469" ht="15">
      <c r="G3469" s="5"/>
    </row>
    <row r="3470" ht="15">
      <c r="G3470" s="5"/>
    </row>
    <row r="3471" ht="15">
      <c r="G3471" s="5"/>
    </row>
    <row r="3472" ht="15">
      <c r="G3472" s="5"/>
    </row>
    <row r="3473" ht="15">
      <c r="G3473" s="5"/>
    </row>
    <row r="3474" ht="15">
      <c r="G3474" s="5"/>
    </row>
    <row r="3475" ht="15">
      <c r="G3475" s="5"/>
    </row>
    <row r="3476" ht="15">
      <c r="G3476" s="5"/>
    </row>
    <row r="3477" ht="15">
      <c r="G3477" s="5"/>
    </row>
    <row r="3478" ht="15">
      <c r="G3478" s="5"/>
    </row>
    <row r="3479" ht="15">
      <c r="G3479" s="5"/>
    </row>
    <row r="3480" ht="15">
      <c r="G3480" s="5"/>
    </row>
    <row r="3481" ht="15">
      <c r="G3481" s="5"/>
    </row>
    <row r="3482" ht="15">
      <c r="G3482" s="5"/>
    </row>
    <row r="3483" ht="15">
      <c r="G3483" s="5"/>
    </row>
    <row r="3484" ht="15">
      <c r="G3484" s="5"/>
    </row>
    <row r="3485" ht="15">
      <c r="G3485" s="5"/>
    </row>
    <row r="3486" ht="15">
      <c r="G3486" s="5"/>
    </row>
    <row r="3487" ht="15">
      <c r="G3487" s="5"/>
    </row>
    <row r="3488" ht="15">
      <c r="G3488" s="5"/>
    </row>
    <row r="3489" ht="15">
      <c r="G3489" s="5"/>
    </row>
    <row r="3490" ht="15">
      <c r="G3490" s="5"/>
    </row>
    <row r="3491" ht="15">
      <c r="G3491" s="5"/>
    </row>
    <row r="3492" ht="15">
      <c r="G3492" s="5"/>
    </row>
    <row r="3493" ht="15">
      <c r="G3493" s="5"/>
    </row>
    <row r="3494" ht="15">
      <c r="G3494" s="5"/>
    </row>
    <row r="3495" ht="15">
      <c r="G3495" s="5"/>
    </row>
    <row r="3496" ht="15">
      <c r="G3496" s="5"/>
    </row>
    <row r="3497" ht="15">
      <c r="G3497" s="5"/>
    </row>
    <row r="3498" ht="15">
      <c r="G3498" s="5"/>
    </row>
    <row r="3499" ht="15">
      <c r="G3499" s="5"/>
    </row>
    <row r="3500" ht="15">
      <c r="G3500" s="5"/>
    </row>
    <row r="3501" ht="15">
      <c r="G3501" s="5"/>
    </row>
    <row r="3502" ht="15">
      <c r="G3502" s="5"/>
    </row>
    <row r="3503" ht="15">
      <c r="G3503" s="5"/>
    </row>
    <row r="3504" ht="15">
      <c r="G3504" s="5"/>
    </row>
    <row r="3505" ht="15">
      <c r="G3505" s="5"/>
    </row>
    <row r="3506" ht="15">
      <c r="G3506" s="5"/>
    </row>
    <row r="3507" ht="15">
      <c r="G3507" s="5"/>
    </row>
    <row r="3508" ht="15">
      <c r="G3508" s="5"/>
    </row>
    <row r="3509" ht="15">
      <c r="G3509" s="5"/>
    </row>
    <row r="3510" ht="15">
      <c r="G3510" s="5"/>
    </row>
    <row r="3511" ht="15">
      <c r="G3511" s="5"/>
    </row>
    <row r="3512" ht="15">
      <c r="G3512" s="5"/>
    </row>
    <row r="3513" ht="15">
      <c r="G3513" s="5"/>
    </row>
    <row r="3514" ht="15">
      <c r="G3514" s="5"/>
    </row>
    <row r="3515" ht="15">
      <c r="G3515" s="5"/>
    </row>
    <row r="3516" ht="15">
      <c r="G3516" s="5"/>
    </row>
    <row r="3517" ht="15">
      <c r="G3517" s="5"/>
    </row>
    <row r="3518" ht="15">
      <c r="G3518" s="5"/>
    </row>
    <row r="3519" ht="15">
      <c r="G3519" s="5"/>
    </row>
    <row r="3520" ht="15">
      <c r="G3520" s="5"/>
    </row>
    <row r="3521" ht="15">
      <c r="G3521" s="5"/>
    </row>
    <row r="3522" ht="15">
      <c r="G3522" s="5"/>
    </row>
    <row r="3523" ht="15">
      <c r="G3523" s="5"/>
    </row>
    <row r="3524" ht="15">
      <c r="G3524" s="5"/>
    </row>
    <row r="3525" ht="15">
      <c r="G3525" s="5"/>
    </row>
    <row r="3526" ht="15">
      <c r="G3526" s="5"/>
    </row>
    <row r="3527" ht="15">
      <c r="G3527" s="5"/>
    </row>
    <row r="3528" ht="15">
      <c r="G3528" s="5"/>
    </row>
    <row r="3529" ht="15">
      <c r="G3529" s="5"/>
    </row>
    <row r="3530" ht="15">
      <c r="G3530" s="5"/>
    </row>
    <row r="3531" ht="15">
      <c r="G3531" s="5"/>
    </row>
    <row r="3532" ht="15">
      <c r="G3532" s="5"/>
    </row>
    <row r="3533" ht="15">
      <c r="G3533" s="5"/>
    </row>
    <row r="3534" ht="15">
      <c r="G3534" s="5"/>
    </row>
    <row r="3535" ht="15">
      <c r="G3535" s="5"/>
    </row>
    <row r="3536" ht="15">
      <c r="G3536" s="5"/>
    </row>
    <row r="3537" ht="15">
      <c r="G3537" s="5"/>
    </row>
    <row r="3538" ht="15">
      <c r="G3538" s="5"/>
    </row>
    <row r="3539" ht="15">
      <c r="G3539" s="5"/>
    </row>
    <row r="3540" ht="15">
      <c r="G3540" s="5"/>
    </row>
    <row r="3541" ht="15">
      <c r="G3541" s="5"/>
    </row>
    <row r="3542" ht="15">
      <c r="G3542" s="5"/>
    </row>
    <row r="3543" ht="15">
      <c r="G3543" s="5"/>
    </row>
    <row r="3544" ht="15">
      <c r="G3544" s="5"/>
    </row>
    <row r="3545" ht="15">
      <c r="G3545" s="5"/>
    </row>
    <row r="3546" ht="15">
      <c r="G3546" s="5"/>
    </row>
    <row r="3547" ht="15">
      <c r="G3547" s="5"/>
    </row>
    <row r="3548" ht="15">
      <c r="G3548" s="5"/>
    </row>
    <row r="3549" ht="15">
      <c r="G3549" s="5"/>
    </row>
    <row r="3550" ht="15">
      <c r="G3550" s="5"/>
    </row>
    <row r="3551" ht="15">
      <c r="G3551" s="5"/>
    </row>
    <row r="3552" ht="15">
      <c r="G3552" s="5"/>
    </row>
    <row r="3553" ht="15">
      <c r="G3553" s="5"/>
    </row>
    <row r="3554" ht="15">
      <c r="G3554" s="5"/>
    </row>
    <row r="3555" ht="15">
      <c r="G3555" s="5"/>
    </row>
    <row r="3556" ht="15">
      <c r="G3556" s="5"/>
    </row>
    <row r="3557" ht="15">
      <c r="G3557" s="5"/>
    </row>
    <row r="3558" ht="15">
      <c r="G3558" s="5"/>
    </row>
    <row r="3559" ht="15">
      <c r="G3559" s="5"/>
    </row>
    <row r="3560" ht="15">
      <c r="G3560" s="5"/>
    </row>
    <row r="3561" ht="15">
      <c r="G3561" s="5"/>
    </row>
    <row r="3562" ht="15">
      <c r="G3562" s="5"/>
    </row>
    <row r="3563" ht="15">
      <c r="G3563" s="5"/>
    </row>
    <row r="3564" ht="15">
      <c r="G3564" s="5"/>
    </row>
    <row r="3565" ht="15">
      <c r="G3565" s="5"/>
    </row>
    <row r="3566" ht="15">
      <c r="G3566" s="5"/>
    </row>
    <row r="3567" ht="15">
      <c r="G3567" s="5"/>
    </row>
    <row r="3568" ht="15">
      <c r="G3568" s="5"/>
    </row>
    <row r="3569" ht="15">
      <c r="G3569" s="5"/>
    </row>
    <row r="3570" ht="15">
      <c r="G3570" s="5"/>
    </row>
    <row r="3571" ht="15">
      <c r="G3571" s="5"/>
    </row>
    <row r="3572" ht="15">
      <c r="G3572" s="5"/>
    </row>
    <row r="3573" ht="15">
      <c r="G3573" s="5"/>
    </row>
    <row r="3574" ht="15">
      <c r="G3574" s="5"/>
    </row>
    <row r="3575" ht="15">
      <c r="G3575" s="5"/>
    </row>
    <row r="3576" ht="15">
      <c r="G3576" s="5"/>
    </row>
    <row r="3577" ht="15">
      <c r="G3577" s="5"/>
    </row>
    <row r="3578" ht="15">
      <c r="G3578" s="5"/>
    </row>
    <row r="3579" ht="15">
      <c r="G3579" s="5"/>
    </row>
    <row r="3580" ht="15">
      <c r="G3580" s="5"/>
    </row>
    <row r="3581" ht="15">
      <c r="G3581" s="5"/>
    </row>
    <row r="3582" ht="15">
      <c r="G3582" s="5"/>
    </row>
    <row r="3583" ht="15">
      <c r="G3583" s="5"/>
    </row>
    <row r="3584" ht="15">
      <c r="G3584" s="5"/>
    </row>
    <row r="3585" ht="15">
      <c r="G3585" s="5"/>
    </row>
    <row r="3586" ht="15">
      <c r="G3586" s="5"/>
    </row>
    <row r="3587" ht="15">
      <c r="G3587" s="5"/>
    </row>
    <row r="3588" ht="15">
      <c r="G3588" s="5"/>
    </row>
    <row r="3589" ht="15">
      <c r="G3589" s="5"/>
    </row>
    <row r="3590" ht="15">
      <c r="G3590" s="5"/>
    </row>
    <row r="3591" ht="15">
      <c r="G3591" s="5"/>
    </row>
    <row r="3592" ht="15">
      <c r="G3592" s="5"/>
    </row>
    <row r="3593" ht="15">
      <c r="G3593" s="5"/>
    </row>
    <row r="3594" ht="15">
      <c r="G3594" s="5"/>
    </row>
    <row r="3595" ht="15">
      <c r="G3595" s="5"/>
    </row>
    <row r="3596" ht="15">
      <c r="G3596" s="5"/>
    </row>
    <row r="3597" ht="15">
      <c r="G3597" s="5"/>
    </row>
    <row r="3598" ht="15">
      <c r="G3598" s="5"/>
    </row>
    <row r="3599" ht="15">
      <c r="G3599" s="5"/>
    </row>
    <row r="3600" ht="15">
      <c r="G3600" s="5"/>
    </row>
    <row r="3601" ht="15">
      <c r="G3601" s="5"/>
    </row>
    <row r="3602" ht="15">
      <c r="G3602" s="5"/>
    </row>
    <row r="3603" ht="15">
      <c r="G3603" s="5"/>
    </row>
    <row r="3604" ht="15">
      <c r="G3604" s="5"/>
    </row>
    <row r="3605" ht="15">
      <c r="G3605" s="5"/>
    </row>
    <row r="3606" ht="15">
      <c r="G3606" s="5"/>
    </row>
    <row r="3607" ht="15">
      <c r="G3607" s="5"/>
    </row>
    <row r="3608" ht="15">
      <c r="G3608" s="5"/>
    </row>
    <row r="3609" ht="15">
      <c r="G3609" s="5"/>
    </row>
    <row r="3610" ht="15">
      <c r="G3610" s="5"/>
    </row>
    <row r="3611" ht="15">
      <c r="G3611" s="5"/>
    </row>
    <row r="3612" ht="15">
      <c r="G3612" s="5"/>
    </row>
    <row r="3613" ht="15">
      <c r="G3613" s="5"/>
    </row>
    <row r="3614" ht="15">
      <c r="G3614" s="5"/>
    </row>
    <row r="3615" ht="15">
      <c r="G3615" s="5"/>
    </row>
    <row r="3616" ht="15">
      <c r="G3616" s="5"/>
    </row>
    <row r="3617" ht="15">
      <c r="G3617" s="5"/>
    </row>
    <row r="3618" ht="15">
      <c r="G3618" s="5"/>
    </row>
    <row r="3619" ht="15">
      <c r="G3619" s="5"/>
    </row>
    <row r="3620" ht="15">
      <c r="G3620" s="5"/>
    </row>
    <row r="3621" ht="15">
      <c r="G3621" s="5"/>
    </row>
    <row r="3622" ht="15">
      <c r="G3622" s="5"/>
    </row>
    <row r="3623" ht="15">
      <c r="G3623" s="5"/>
    </row>
    <row r="3624" ht="15">
      <c r="G3624" s="5"/>
    </row>
    <row r="3625" ht="15">
      <c r="G3625" s="5"/>
    </row>
    <row r="3626" ht="15">
      <c r="G3626" s="5"/>
    </row>
    <row r="3627" ht="15">
      <c r="G3627" s="5"/>
    </row>
    <row r="3628" ht="15">
      <c r="G3628" s="5"/>
    </row>
    <row r="3629" ht="15">
      <c r="G3629" s="5"/>
    </row>
    <row r="3630" ht="15">
      <c r="G3630" s="5"/>
    </row>
    <row r="3631" ht="15">
      <c r="G3631" s="5"/>
    </row>
    <row r="3632" ht="15">
      <c r="G3632" s="5"/>
    </row>
    <row r="3633" ht="15">
      <c r="G3633" s="5"/>
    </row>
    <row r="3634" ht="15">
      <c r="G3634" s="5"/>
    </row>
    <row r="3635" ht="15">
      <c r="G3635" s="5"/>
    </row>
    <row r="3636" ht="15">
      <c r="G3636" s="5"/>
    </row>
    <row r="3637" ht="15">
      <c r="G3637" s="5"/>
    </row>
    <row r="3638" ht="15">
      <c r="G3638" s="5"/>
    </row>
    <row r="3639" ht="15">
      <c r="G3639" s="5"/>
    </row>
    <row r="3640" ht="15">
      <c r="G3640" s="5"/>
    </row>
    <row r="3641" ht="15">
      <c r="G3641" s="5"/>
    </row>
    <row r="3642" ht="15">
      <c r="G3642" s="5"/>
    </row>
    <row r="3643" ht="15">
      <c r="G3643" s="5"/>
    </row>
    <row r="3644" ht="15">
      <c r="G3644" s="5"/>
    </row>
    <row r="3645" ht="15">
      <c r="G3645" s="5"/>
    </row>
    <row r="3646" ht="15">
      <c r="G3646" s="5"/>
    </row>
    <row r="3647" ht="15">
      <c r="G3647" s="5"/>
    </row>
    <row r="3648" ht="15">
      <c r="G3648" s="5"/>
    </row>
    <row r="3649" ht="15">
      <c r="G3649" s="5"/>
    </row>
    <row r="3650" ht="15">
      <c r="G3650" s="5"/>
    </row>
    <row r="3651" ht="15">
      <c r="G3651" s="5"/>
    </row>
    <row r="3652" ht="15">
      <c r="G3652" s="5"/>
    </row>
    <row r="3653" ht="15">
      <c r="G3653" s="5"/>
    </row>
    <row r="3654" ht="15">
      <c r="G3654" s="5"/>
    </row>
    <row r="3655" ht="15">
      <c r="G3655" s="5"/>
    </row>
    <row r="3656" ht="15">
      <c r="G3656" s="5"/>
    </row>
    <row r="3657" ht="15">
      <c r="G3657" s="5"/>
    </row>
    <row r="3658" ht="15">
      <c r="G3658" s="5"/>
    </row>
    <row r="3659" ht="15">
      <c r="G3659" s="5"/>
    </row>
    <row r="3660" ht="15">
      <c r="G3660" s="5"/>
    </row>
    <row r="3661" ht="15">
      <c r="G3661" s="5"/>
    </row>
    <row r="3662" ht="15">
      <c r="G3662" s="5"/>
    </row>
    <row r="3663" ht="15">
      <c r="G3663" s="5"/>
    </row>
    <row r="3664" ht="15">
      <c r="G3664" s="5"/>
    </row>
    <row r="3665" ht="15">
      <c r="G3665" s="5"/>
    </row>
    <row r="3666" ht="15">
      <c r="G3666" s="5"/>
    </row>
    <row r="3667" ht="15">
      <c r="G3667" s="5"/>
    </row>
    <row r="3668" ht="15">
      <c r="G3668" s="5"/>
    </row>
    <row r="3669" ht="15">
      <c r="G3669" s="5"/>
    </row>
    <row r="3670" ht="15">
      <c r="G3670" s="5"/>
    </row>
    <row r="3671" ht="15">
      <c r="G3671" s="5"/>
    </row>
    <row r="3672" ht="15">
      <c r="G3672" s="5"/>
    </row>
    <row r="3673" ht="15">
      <c r="G3673" s="5"/>
    </row>
    <row r="3674" ht="15">
      <c r="G3674" s="5"/>
    </row>
    <row r="3675" ht="15">
      <c r="G3675" s="5"/>
    </row>
    <row r="3676" ht="15">
      <c r="G3676" s="5"/>
    </row>
    <row r="3677" ht="15">
      <c r="G3677" s="5"/>
    </row>
    <row r="3678" ht="15">
      <c r="G3678" s="5"/>
    </row>
    <row r="3679" ht="15">
      <c r="G3679" s="5"/>
    </row>
    <row r="3680" ht="15">
      <c r="G3680" s="5"/>
    </row>
    <row r="3681" ht="15">
      <c r="G3681" s="5"/>
    </row>
    <row r="3682" ht="15">
      <c r="G3682" s="5"/>
    </row>
    <row r="3683" ht="15">
      <c r="G3683" s="5"/>
    </row>
    <row r="3684" ht="15">
      <c r="G3684" s="5"/>
    </row>
    <row r="3685" ht="15">
      <c r="G3685" s="5"/>
    </row>
    <row r="3686" ht="15">
      <c r="G3686" s="5"/>
    </row>
    <row r="3687" ht="15">
      <c r="G3687" s="5"/>
    </row>
    <row r="3688" ht="15">
      <c r="G3688" s="5"/>
    </row>
    <row r="3689" ht="15">
      <c r="G3689" s="5"/>
    </row>
    <row r="3690" ht="15">
      <c r="G3690" s="5"/>
    </row>
    <row r="3691" ht="15">
      <c r="G3691" s="5"/>
    </row>
    <row r="3692" ht="15">
      <c r="G3692" s="5"/>
    </row>
    <row r="3693" ht="15">
      <c r="G3693" s="5"/>
    </row>
    <row r="3694" ht="15">
      <c r="G3694" s="5"/>
    </row>
    <row r="3695" ht="15">
      <c r="G3695" s="5"/>
    </row>
    <row r="3696" ht="15">
      <c r="G3696" s="5"/>
    </row>
    <row r="3697" ht="15">
      <c r="G3697" s="5"/>
    </row>
    <row r="3698" ht="15">
      <c r="G3698" s="5"/>
    </row>
    <row r="3699" ht="15">
      <c r="G3699" s="5"/>
    </row>
    <row r="3700" ht="15">
      <c r="G3700" s="5"/>
    </row>
    <row r="3701" ht="15">
      <c r="G3701" s="5"/>
    </row>
    <row r="3702" ht="15">
      <c r="G3702" s="5"/>
    </row>
    <row r="3703" ht="15">
      <c r="G3703" s="5"/>
    </row>
    <row r="3704" ht="15">
      <c r="G3704" s="5"/>
    </row>
    <row r="3705" ht="15">
      <c r="G3705" s="5"/>
    </row>
    <row r="3706" ht="15">
      <c r="G3706" s="5"/>
    </row>
    <row r="3707" ht="15">
      <c r="G3707" s="5"/>
    </row>
    <row r="3708" ht="15">
      <c r="G3708" s="5"/>
    </row>
    <row r="3709" ht="15">
      <c r="G3709" s="5"/>
    </row>
    <row r="3710" ht="15">
      <c r="G3710" s="5"/>
    </row>
    <row r="3711" ht="15">
      <c r="G3711" s="5"/>
    </row>
    <row r="3712" ht="15">
      <c r="G3712" s="5"/>
    </row>
    <row r="3713" ht="15">
      <c r="G3713" s="5"/>
    </row>
    <row r="3714" ht="15">
      <c r="G3714" s="5"/>
    </row>
    <row r="3715" ht="15">
      <c r="G3715" s="5"/>
    </row>
    <row r="3716" ht="15">
      <c r="G3716" s="5"/>
    </row>
    <row r="3717" ht="15">
      <c r="G3717" s="5"/>
    </row>
    <row r="3718" ht="15">
      <c r="G3718" s="5"/>
    </row>
    <row r="3719" ht="15">
      <c r="G3719" s="5"/>
    </row>
    <row r="3720" ht="15">
      <c r="G3720" s="5"/>
    </row>
    <row r="3721" ht="15">
      <c r="G3721" s="5"/>
    </row>
    <row r="3722" ht="15">
      <c r="G3722" s="5"/>
    </row>
    <row r="3723" ht="15">
      <c r="G3723" s="5"/>
    </row>
    <row r="3724" ht="15">
      <c r="G3724" s="5"/>
    </row>
    <row r="3725" ht="15">
      <c r="G3725" s="5"/>
    </row>
    <row r="3726" ht="15">
      <c r="G3726" s="5"/>
    </row>
    <row r="3727" ht="15">
      <c r="G3727" s="5"/>
    </row>
    <row r="3728" ht="15">
      <c r="G3728" s="5"/>
    </row>
    <row r="3729" ht="15">
      <c r="G3729" s="5"/>
    </row>
    <row r="3730" ht="15">
      <c r="G3730" s="5"/>
    </row>
    <row r="3731" ht="15">
      <c r="G3731" s="5"/>
    </row>
    <row r="3732" ht="15">
      <c r="G3732" s="5"/>
    </row>
    <row r="3733" ht="15">
      <c r="G3733" s="5"/>
    </row>
    <row r="3734" ht="15">
      <c r="G3734" s="5"/>
    </row>
    <row r="3735" ht="15">
      <c r="G3735" s="5"/>
    </row>
    <row r="3736" ht="15">
      <c r="G3736" s="5"/>
    </row>
    <row r="3737" ht="15">
      <c r="G3737" s="5"/>
    </row>
    <row r="3738" ht="15">
      <c r="G3738" s="5"/>
    </row>
    <row r="3739" ht="15">
      <c r="G3739" s="5"/>
    </row>
    <row r="3740" ht="15">
      <c r="G3740" s="5"/>
    </row>
    <row r="3741" ht="15">
      <c r="G3741" s="5"/>
    </row>
    <row r="3742" ht="15">
      <c r="G3742" s="5"/>
    </row>
    <row r="3743" ht="15">
      <c r="G3743" s="5"/>
    </row>
    <row r="3744" ht="15">
      <c r="G3744" s="5"/>
    </row>
    <row r="3745" ht="15">
      <c r="G3745" s="5"/>
    </row>
    <row r="3746" ht="15">
      <c r="G3746" s="5"/>
    </row>
    <row r="3747" ht="15">
      <c r="G3747" s="5"/>
    </row>
    <row r="3748" ht="15">
      <c r="G3748" s="5"/>
    </row>
    <row r="3749" ht="15">
      <c r="G3749" s="5"/>
    </row>
    <row r="3750" ht="15">
      <c r="G3750" s="5"/>
    </row>
    <row r="3751" ht="15">
      <c r="G3751" s="5"/>
    </row>
    <row r="3752" ht="15">
      <c r="G3752" s="5"/>
    </row>
    <row r="3753" ht="15">
      <c r="G3753" s="5"/>
    </row>
    <row r="3754" ht="15">
      <c r="G3754" s="5"/>
    </row>
    <row r="3755" ht="15">
      <c r="G3755" s="5"/>
    </row>
    <row r="3756" ht="15">
      <c r="G3756" s="5"/>
    </row>
    <row r="3757" ht="15">
      <c r="G3757" s="5"/>
    </row>
    <row r="3758" ht="15">
      <c r="G3758" s="5"/>
    </row>
    <row r="3759" ht="15">
      <c r="G3759" s="5"/>
    </row>
    <row r="3760" ht="15">
      <c r="G3760" s="5"/>
    </row>
    <row r="3761" ht="15">
      <c r="G3761" s="5"/>
    </row>
    <row r="3762" ht="15">
      <c r="G3762" s="5"/>
    </row>
    <row r="3763" ht="15">
      <c r="G3763" s="5"/>
    </row>
    <row r="3764" ht="15">
      <c r="G3764" s="5"/>
    </row>
    <row r="3765" ht="15">
      <c r="G3765" s="5"/>
    </row>
    <row r="3766" ht="15">
      <c r="G3766" s="5"/>
    </row>
    <row r="3767" ht="15">
      <c r="G3767" s="5"/>
    </row>
    <row r="3768" ht="15">
      <c r="G3768" s="5"/>
    </row>
    <row r="3769" ht="15">
      <c r="G3769" s="5"/>
    </row>
    <row r="3770" ht="15">
      <c r="G3770" s="5"/>
    </row>
    <row r="3771" ht="15">
      <c r="G3771" s="5"/>
    </row>
    <row r="3772" ht="15">
      <c r="G3772" s="5"/>
    </row>
    <row r="3773" ht="15">
      <c r="G3773" s="5"/>
    </row>
    <row r="3774" ht="15">
      <c r="G3774" s="5"/>
    </row>
    <row r="3775" ht="15">
      <c r="G3775" s="5"/>
    </row>
    <row r="3776" ht="15">
      <c r="G3776" s="5"/>
    </row>
    <row r="3777" ht="15">
      <c r="G3777" s="5"/>
    </row>
    <row r="3778" ht="15">
      <c r="G3778" s="5"/>
    </row>
    <row r="3779" ht="15">
      <c r="G3779" s="5"/>
    </row>
    <row r="3780" ht="15">
      <c r="G3780" s="5"/>
    </row>
    <row r="3781" ht="15">
      <c r="G3781" s="5"/>
    </row>
    <row r="3782" ht="15">
      <c r="G3782" s="5"/>
    </row>
    <row r="3783" ht="15">
      <c r="G3783" s="5"/>
    </row>
    <row r="3784" ht="15">
      <c r="G3784" s="5"/>
    </row>
    <row r="3785" ht="15">
      <c r="G3785" s="5"/>
    </row>
    <row r="3786" ht="15">
      <c r="G3786" s="5"/>
    </row>
    <row r="3787" ht="15">
      <c r="G3787" s="5"/>
    </row>
    <row r="3788" ht="15">
      <c r="G3788" s="5"/>
    </row>
    <row r="3789" ht="15">
      <c r="G3789" s="5"/>
    </row>
    <row r="3790" ht="15">
      <c r="G3790" s="5"/>
    </row>
    <row r="3791" ht="15">
      <c r="G3791" s="5"/>
    </row>
    <row r="3792" ht="15">
      <c r="G3792" s="5"/>
    </row>
    <row r="3793" ht="15">
      <c r="G3793" s="5"/>
    </row>
    <row r="3794" ht="15">
      <c r="G3794" s="5"/>
    </row>
    <row r="3795" ht="15">
      <c r="G3795" s="5"/>
    </row>
    <row r="3796" ht="15">
      <c r="G3796" s="5"/>
    </row>
    <row r="3797" ht="15">
      <c r="G3797" s="5"/>
    </row>
    <row r="3798" ht="15">
      <c r="G3798" s="5"/>
    </row>
    <row r="3799" ht="15">
      <c r="G3799" s="5"/>
    </row>
    <row r="3800" ht="15">
      <c r="G3800" s="5"/>
    </row>
    <row r="3801" ht="15">
      <c r="G3801" s="5"/>
    </row>
    <row r="3802" ht="15">
      <c r="G3802" s="5"/>
    </row>
    <row r="3803" ht="15">
      <c r="G3803" s="5"/>
    </row>
    <row r="3804" ht="15">
      <c r="G3804" s="5"/>
    </row>
    <row r="3805" ht="15">
      <c r="G3805" s="5"/>
    </row>
    <row r="3806" ht="15">
      <c r="G3806" s="5"/>
    </row>
    <row r="3807" ht="15">
      <c r="G3807" s="5"/>
    </row>
    <row r="3808" ht="15">
      <c r="G3808" s="5"/>
    </row>
    <row r="3809" ht="15">
      <c r="G3809" s="5"/>
    </row>
    <row r="3810" ht="15">
      <c r="G3810" s="5"/>
    </row>
    <row r="3811" ht="15">
      <c r="G3811" s="5"/>
    </row>
    <row r="3812" ht="15">
      <c r="G3812" s="5"/>
    </row>
    <row r="3813" ht="15">
      <c r="G3813" s="5"/>
    </row>
    <row r="3814" ht="15">
      <c r="G3814" s="5"/>
    </row>
    <row r="3815" ht="15">
      <c r="G3815" s="5"/>
    </row>
    <row r="3816" ht="15">
      <c r="G3816" s="5"/>
    </row>
    <row r="3817" ht="15">
      <c r="G3817" s="5"/>
    </row>
    <row r="3818" ht="15">
      <c r="G3818" s="5"/>
    </row>
    <row r="3819" ht="15">
      <c r="G3819" s="5"/>
    </row>
    <row r="3820" ht="15">
      <c r="G3820" s="5"/>
    </row>
    <row r="3821" ht="15">
      <c r="G3821" s="5"/>
    </row>
    <row r="3822" ht="15">
      <c r="G3822" s="5"/>
    </row>
    <row r="3823" ht="15">
      <c r="G3823" s="5"/>
    </row>
    <row r="3824" ht="15">
      <c r="G3824" s="5"/>
    </row>
    <row r="3825" ht="15">
      <c r="G3825" s="5"/>
    </row>
    <row r="3826" ht="15">
      <c r="G3826" s="5"/>
    </row>
    <row r="3827" ht="15">
      <c r="G3827" s="5"/>
    </row>
    <row r="3828" ht="15">
      <c r="G3828" s="5"/>
    </row>
    <row r="3829" ht="15">
      <c r="G3829" s="5"/>
    </row>
    <row r="3830" ht="15">
      <c r="G3830" s="5"/>
    </row>
    <row r="3831" ht="15">
      <c r="G3831" s="5"/>
    </row>
    <row r="3832" ht="15">
      <c r="G3832" s="5"/>
    </row>
    <row r="3833" ht="15">
      <c r="G3833" s="5"/>
    </row>
    <row r="3834" ht="15">
      <c r="G3834" s="5"/>
    </row>
    <row r="3835" ht="15">
      <c r="G3835" s="5"/>
    </row>
    <row r="3836" ht="15">
      <c r="G3836" s="5"/>
    </row>
    <row r="3837" ht="15">
      <c r="G3837" s="5"/>
    </row>
    <row r="3838" ht="15">
      <c r="G3838" s="5"/>
    </row>
    <row r="3839" ht="15">
      <c r="G3839" s="5"/>
    </row>
    <row r="3840" ht="15">
      <c r="G3840" s="5"/>
    </row>
    <row r="3841" ht="15">
      <c r="G3841" s="5"/>
    </row>
    <row r="3842" ht="15">
      <c r="G3842" s="5"/>
    </row>
    <row r="3843" ht="15">
      <c r="G3843" s="5"/>
    </row>
    <row r="3844" ht="15">
      <c r="G3844" s="5"/>
    </row>
    <row r="3845" ht="15">
      <c r="G3845" s="5"/>
    </row>
    <row r="3846" ht="15">
      <c r="G3846" s="5"/>
    </row>
    <row r="3847" ht="15">
      <c r="G3847" s="5"/>
    </row>
    <row r="3848" ht="15">
      <c r="G3848" s="5"/>
    </row>
    <row r="3849" ht="15">
      <c r="G3849" s="5"/>
    </row>
    <row r="3850" ht="15">
      <c r="G3850" s="5"/>
    </row>
    <row r="3851" ht="15">
      <c r="G3851" s="5"/>
    </row>
    <row r="3852" ht="15">
      <c r="G3852" s="5"/>
    </row>
    <row r="3853" ht="15">
      <c r="G3853" s="5"/>
    </row>
    <row r="3854" ht="15">
      <c r="G3854" s="5"/>
    </row>
    <row r="3855" ht="15">
      <c r="G3855" s="5"/>
    </row>
    <row r="3856" ht="15">
      <c r="G3856" s="5"/>
    </row>
    <row r="3857" ht="15">
      <c r="G3857" s="5"/>
    </row>
    <row r="3858" ht="15">
      <c r="G3858" s="5"/>
    </row>
    <row r="3859" ht="15">
      <c r="G3859" s="5"/>
    </row>
    <row r="3860" ht="15">
      <c r="G3860" s="5"/>
    </row>
    <row r="3861" ht="15">
      <c r="G3861" s="5"/>
    </row>
    <row r="3862" ht="15">
      <c r="G3862" s="5"/>
    </row>
    <row r="3863" ht="15">
      <c r="G3863" s="5"/>
    </row>
    <row r="3864" ht="15">
      <c r="G3864" s="5"/>
    </row>
    <row r="3865" ht="15">
      <c r="G3865" s="5"/>
    </row>
    <row r="3866" ht="15">
      <c r="G3866" s="5"/>
    </row>
    <row r="3867" ht="15">
      <c r="G3867" s="5"/>
    </row>
    <row r="3868" ht="15">
      <c r="G3868" s="5"/>
    </row>
    <row r="3869" ht="15">
      <c r="G3869" s="5"/>
    </row>
    <row r="3870" ht="15">
      <c r="G3870" s="5"/>
    </row>
    <row r="3871" ht="15">
      <c r="G3871" s="5"/>
    </row>
    <row r="3872" ht="15">
      <c r="G3872" s="5"/>
    </row>
    <row r="3873" ht="15">
      <c r="G3873" s="5"/>
    </row>
    <row r="3874" ht="15">
      <c r="G3874" s="5"/>
    </row>
    <row r="3875" ht="15">
      <c r="G3875" s="5"/>
    </row>
    <row r="3876" ht="15">
      <c r="G3876" s="5"/>
    </row>
    <row r="3877" ht="15">
      <c r="G3877" s="5"/>
    </row>
    <row r="3878" ht="15">
      <c r="G3878" s="5"/>
    </row>
    <row r="3879" ht="15">
      <c r="G3879" s="5"/>
    </row>
    <row r="3880" ht="15">
      <c r="G3880" s="5"/>
    </row>
    <row r="3881" ht="15">
      <c r="G3881" s="5"/>
    </row>
    <row r="3882" ht="15">
      <c r="G3882" s="5"/>
    </row>
    <row r="3883" ht="15">
      <c r="G3883" s="5"/>
    </row>
    <row r="3884" ht="15">
      <c r="G3884" s="5"/>
    </row>
    <row r="3885" ht="15">
      <c r="G3885" s="5"/>
    </row>
    <row r="3886" ht="15">
      <c r="G3886" s="5"/>
    </row>
    <row r="3887" ht="15">
      <c r="G3887" s="5"/>
    </row>
    <row r="3888" ht="15">
      <c r="G3888" s="5"/>
    </row>
    <row r="3889" ht="15">
      <c r="G3889" s="5"/>
    </row>
    <row r="3890" ht="15">
      <c r="G3890" s="5"/>
    </row>
    <row r="3891" ht="15">
      <c r="G3891" s="5"/>
    </row>
    <row r="3892" ht="15">
      <c r="G3892" s="5"/>
    </row>
    <row r="3893" ht="15">
      <c r="G3893" s="5"/>
    </row>
    <row r="3894" ht="15">
      <c r="G3894" s="5"/>
    </row>
    <row r="3895" ht="15">
      <c r="G3895" s="5"/>
    </row>
    <row r="3896" ht="15">
      <c r="G3896" s="5"/>
    </row>
    <row r="3897" ht="15">
      <c r="G3897" s="5"/>
    </row>
    <row r="3898" ht="15">
      <c r="G3898" s="5"/>
    </row>
    <row r="3899" ht="15">
      <c r="G3899" s="5"/>
    </row>
    <row r="3900" ht="15">
      <c r="G3900" s="5"/>
    </row>
    <row r="3901" ht="15">
      <c r="G3901" s="5"/>
    </row>
    <row r="3902" ht="15">
      <c r="G3902" s="5"/>
    </row>
    <row r="3903" ht="15">
      <c r="G3903" s="5"/>
    </row>
    <row r="3904" ht="15">
      <c r="G3904" s="5"/>
    </row>
    <row r="3905" ht="15">
      <c r="G3905" s="5"/>
    </row>
    <row r="3906" ht="15">
      <c r="G3906" s="5"/>
    </row>
    <row r="3907" ht="15">
      <c r="G3907" s="5"/>
    </row>
    <row r="3908" ht="15">
      <c r="G3908" s="5"/>
    </row>
    <row r="3909" ht="15">
      <c r="G3909" s="5"/>
    </row>
    <row r="3910" ht="15">
      <c r="G3910" s="5"/>
    </row>
    <row r="3911" ht="15">
      <c r="G3911" s="5"/>
    </row>
    <row r="3912" ht="15">
      <c r="G3912" s="5"/>
    </row>
    <row r="3913" ht="15">
      <c r="G3913" s="5"/>
    </row>
    <row r="3914" ht="15">
      <c r="G3914" s="5"/>
    </row>
    <row r="3915" ht="15">
      <c r="G3915" s="5"/>
    </row>
    <row r="3916" ht="15">
      <c r="G3916" s="5"/>
    </row>
    <row r="3917" ht="15">
      <c r="G3917" s="5"/>
    </row>
    <row r="3918" ht="15">
      <c r="G3918" s="5"/>
    </row>
    <row r="3919" ht="15">
      <c r="G3919" s="5"/>
    </row>
    <row r="3920" ht="15">
      <c r="G3920" s="5"/>
    </row>
    <row r="3921" ht="15">
      <c r="G3921" s="5"/>
    </row>
    <row r="3922" ht="15">
      <c r="G3922" s="5"/>
    </row>
    <row r="3923" ht="15">
      <c r="G3923" s="5"/>
    </row>
    <row r="3924" ht="15">
      <c r="G3924" s="5"/>
    </row>
    <row r="3925" ht="15">
      <c r="G3925" s="5"/>
    </row>
    <row r="3926" ht="15">
      <c r="G3926" s="5"/>
    </row>
    <row r="3927" ht="15">
      <c r="G3927" s="5"/>
    </row>
    <row r="3928" ht="15">
      <c r="G3928" s="5"/>
    </row>
    <row r="3929" ht="15">
      <c r="G3929" s="5"/>
    </row>
    <row r="3930" ht="15">
      <c r="G3930" s="5"/>
    </row>
    <row r="3931" ht="15">
      <c r="G3931" s="5"/>
    </row>
    <row r="3932" ht="15">
      <c r="G3932" s="5"/>
    </row>
    <row r="3933" ht="15">
      <c r="G3933" s="5"/>
    </row>
    <row r="3934" ht="15">
      <c r="G3934" s="5"/>
    </row>
    <row r="3935" ht="15">
      <c r="G3935" s="5"/>
    </row>
    <row r="3936" ht="15">
      <c r="G3936" s="5"/>
    </row>
    <row r="3937" ht="15">
      <c r="G3937" s="5"/>
    </row>
    <row r="3938" ht="15">
      <c r="G3938" s="5"/>
    </row>
    <row r="3939" ht="15">
      <c r="G3939" s="5"/>
    </row>
    <row r="3940" ht="15">
      <c r="G3940" s="5"/>
    </row>
    <row r="3941" ht="15">
      <c r="G3941" s="5"/>
    </row>
    <row r="3942" ht="15">
      <c r="G3942" s="5"/>
    </row>
    <row r="3943" ht="15">
      <c r="G3943" s="5"/>
    </row>
    <row r="3944" ht="15">
      <c r="G3944" s="5"/>
    </row>
    <row r="3945" ht="15">
      <c r="G3945" s="5"/>
    </row>
    <row r="3946" ht="15">
      <c r="G3946" s="5"/>
    </row>
    <row r="3947" ht="15">
      <c r="G3947" s="5"/>
    </row>
    <row r="3948" ht="15">
      <c r="G3948" s="5"/>
    </row>
    <row r="3949" ht="15">
      <c r="G3949" s="5"/>
    </row>
    <row r="3950" ht="15">
      <c r="G3950" s="5"/>
    </row>
    <row r="3951" ht="15">
      <c r="G3951" s="5"/>
    </row>
    <row r="3952" ht="15">
      <c r="G3952" s="5"/>
    </row>
    <row r="3953" ht="15">
      <c r="G3953" s="5"/>
    </row>
    <row r="3954" ht="15">
      <c r="G3954" s="5"/>
    </row>
    <row r="3955" ht="15">
      <c r="G3955" s="5"/>
    </row>
    <row r="3956" ht="15">
      <c r="G3956" s="5"/>
    </row>
    <row r="3957" ht="15">
      <c r="G3957" s="5"/>
    </row>
    <row r="3958" ht="15">
      <c r="G3958" s="5"/>
    </row>
    <row r="3959" ht="15">
      <c r="G3959" s="5"/>
    </row>
    <row r="3960" ht="15">
      <c r="G3960" s="5"/>
    </row>
    <row r="3961" ht="15">
      <c r="G3961" s="5"/>
    </row>
    <row r="3962" ht="15">
      <c r="G3962" s="5"/>
    </row>
    <row r="3963" ht="15">
      <c r="G3963" s="5"/>
    </row>
    <row r="3964" ht="15">
      <c r="G3964" s="5"/>
    </row>
    <row r="3965" ht="15">
      <c r="G3965" s="5"/>
    </row>
    <row r="3966" ht="15">
      <c r="G3966" s="5"/>
    </row>
    <row r="3967" ht="15">
      <c r="G3967" s="5"/>
    </row>
    <row r="3968" ht="15">
      <c r="G3968" s="5"/>
    </row>
    <row r="3969" ht="15">
      <c r="G3969" s="5"/>
    </row>
    <row r="3970" ht="15">
      <c r="G3970" s="5"/>
    </row>
    <row r="3971" ht="15">
      <c r="G3971" s="5"/>
    </row>
    <row r="3972" ht="15">
      <c r="G3972" s="5"/>
    </row>
    <row r="3973" ht="15">
      <c r="G3973" s="5"/>
    </row>
    <row r="3974" ht="15">
      <c r="G3974" s="5"/>
    </row>
    <row r="3975" ht="15">
      <c r="G3975" s="5"/>
    </row>
    <row r="3976" ht="15">
      <c r="G3976" s="5"/>
    </row>
    <row r="3977" ht="15">
      <c r="G3977" s="5"/>
    </row>
    <row r="3978" ht="15">
      <c r="G3978" s="5"/>
    </row>
    <row r="3979" ht="15">
      <c r="G3979" s="5"/>
    </row>
    <row r="3980" ht="15">
      <c r="G3980" s="5"/>
    </row>
    <row r="3981" ht="15">
      <c r="G3981" s="5"/>
    </row>
    <row r="3982" ht="15">
      <c r="G3982" s="5"/>
    </row>
    <row r="3983" ht="15">
      <c r="G3983" s="5"/>
    </row>
    <row r="3984" ht="15">
      <c r="G3984" s="5"/>
    </row>
    <row r="3985" ht="15">
      <c r="G3985" s="5"/>
    </row>
    <row r="3986" ht="15">
      <c r="G3986" s="5"/>
    </row>
    <row r="3987" ht="15">
      <c r="G3987" s="5"/>
    </row>
    <row r="3988" ht="15">
      <c r="G3988" s="5"/>
    </row>
    <row r="3989" ht="15">
      <c r="G3989" s="5"/>
    </row>
    <row r="3990" ht="15">
      <c r="G3990" s="5"/>
    </row>
    <row r="3991" ht="15">
      <c r="G3991" s="5"/>
    </row>
    <row r="3992" ht="15">
      <c r="G3992" s="5"/>
    </row>
    <row r="3993" ht="15">
      <c r="G3993" s="5"/>
    </row>
    <row r="3994" ht="15">
      <c r="G3994" s="5"/>
    </row>
    <row r="3995" ht="15">
      <c r="G3995" s="5"/>
    </row>
    <row r="3996" ht="15">
      <c r="G3996" s="5"/>
    </row>
    <row r="3997" ht="15">
      <c r="G3997" s="5"/>
    </row>
    <row r="3998" ht="15">
      <c r="G3998" s="5"/>
    </row>
    <row r="3999" ht="15">
      <c r="G3999" s="5"/>
    </row>
    <row r="4000" ht="15">
      <c r="G4000" s="5"/>
    </row>
    <row r="4001" ht="15">
      <c r="G4001" s="5"/>
    </row>
    <row r="4002" ht="15">
      <c r="G4002" s="5"/>
    </row>
    <row r="4003" ht="15">
      <c r="G4003" s="5"/>
    </row>
    <row r="4004" ht="15">
      <c r="G4004" s="5"/>
    </row>
    <row r="4005" ht="15">
      <c r="G4005" s="5"/>
    </row>
    <row r="4006" ht="15">
      <c r="G4006" s="5"/>
    </row>
    <row r="4007" ht="15">
      <c r="G4007" s="5"/>
    </row>
    <row r="4008" ht="15">
      <c r="G4008" s="5"/>
    </row>
    <row r="4009" ht="15">
      <c r="G4009" s="5"/>
    </row>
    <row r="4010" ht="15">
      <c r="G4010" s="5"/>
    </row>
    <row r="4011" ht="15">
      <c r="G4011" s="5"/>
    </row>
    <row r="4012" ht="15">
      <c r="G4012" s="5"/>
    </row>
    <row r="4013" ht="15">
      <c r="G4013" s="5"/>
    </row>
    <row r="4014" ht="15">
      <c r="G4014" s="5"/>
    </row>
    <row r="4015" ht="15">
      <c r="G4015" s="5"/>
    </row>
    <row r="4016" ht="15">
      <c r="G4016" s="5"/>
    </row>
    <row r="4017" ht="15">
      <c r="G4017" s="5"/>
    </row>
    <row r="4018" ht="15">
      <c r="G4018" s="5"/>
    </row>
    <row r="4019" ht="15">
      <c r="G4019" s="5"/>
    </row>
    <row r="4020" ht="15">
      <c r="G4020" s="5"/>
    </row>
    <row r="4021" ht="15">
      <c r="G4021" s="5"/>
    </row>
    <row r="4022" ht="15">
      <c r="G4022" s="5"/>
    </row>
    <row r="4023" ht="15">
      <c r="G4023" s="5"/>
    </row>
    <row r="4024" ht="15">
      <c r="G4024" s="5"/>
    </row>
    <row r="4025" ht="15">
      <c r="G4025" s="5"/>
    </row>
    <row r="4026" ht="15">
      <c r="G4026" s="5"/>
    </row>
    <row r="4027" ht="15">
      <c r="G4027" s="5"/>
    </row>
    <row r="4028" ht="15">
      <c r="G4028" s="5"/>
    </row>
    <row r="4029" ht="15">
      <c r="G4029" s="5"/>
    </row>
    <row r="4030" ht="15">
      <c r="G4030" s="5"/>
    </row>
    <row r="4031" ht="15">
      <c r="G4031" s="5"/>
    </row>
    <row r="4032" ht="15">
      <c r="G4032" s="5"/>
    </row>
    <row r="4033" ht="15">
      <c r="G4033" s="5"/>
    </row>
    <row r="4034" ht="15">
      <c r="G4034" s="5"/>
    </row>
    <row r="4035" ht="15">
      <c r="G4035" s="5"/>
    </row>
    <row r="4036" ht="15">
      <c r="G4036" s="5"/>
    </row>
    <row r="4037" ht="15">
      <c r="G4037" s="5"/>
    </row>
    <row r="4038" ht="15">
      <c r="G4038" s="5"/>
    </row>
    <row r="4039" ht="15">
      <c r="G4039" s="5"/>
    </row>
    <row r="4040" ht="15">
      <c r="G4040" s="5"/>
    </row>
    <row r="4041" ht="15">
      <c r="G4041" s="5"/>
    </row>
    <row r="4042" ht="15">
      <c r="G4042" s="5"/>
    </row>
    <row r="4043" ht="15">
      <c r="G4043" s="5"/>
    </row>
    <row r="4044" ht="15">
      <c r="G4044" s="5"/>
    </row>
    <row r="4045" ht="15">
      <c r="G4045" s="5"/>
    </row>
    <row r="4046" ht="15">
      <c r="G4046" s="5"/>
    </row>
    <row r="4047" ht="15">
      <c r="G4047" s="5"/>
    </row>
    <row r="4048" ht="15">
      <c r="G4048" s="5"/>
    </row>
    <row r="4049" ht="15">
      <c r="G4049" s="5"/>
    </row>
    <row r="4050" ht="15">
      <c r="G4050" s="5"/>
    </row>
    <row r="4051" ht="15">
      <c r="G4051" s="5"/>
    </row>
    <row r="4052" ht="15">
      <c r="G4052" s="5"/>
    </row>
    <row r="4053" ht="15">
      <c r="G4053" s="5"/>
    </row>
    <row r="4054" ht="15">
      <c r="G4054" s="5"/>
    </row>
    <row r="4055" ht="15">
      <c r="G4055" s="5"/>
    </row>
    <row r="4056" ht="15">
      <c r="G4056" s="5"/>
    </row>
    <row r="4057" ht="15">
      <c r="G4057" s="5"/>
    </row>
    <row r="4058" ht="15">
      <c r="G4058" s="5"/>
    </row>
    <row r="4059" ht="15">
      <c r="G4059" s="5"/>
    </row>
    <row r="4060" ht="15">
      <c r="G4060" s="5"/>
    </row>
    <row r="4061" ht="15">
      <c r="G4061" s="5"/>
    </row>
    <row r="4062" ht="15">
      <c r="G4062" s="5"/>
    </row>
    <row r="4063" ht="15">
      <c r="G4063" s="5"/>
    </row>
    <row r="4064" ht="15">
      <c r="G4064" s="5"/>
    </row>
    <row r="4065" ht="15">
      <c r="G4065" s="5"/>
    </row>
    <row r="4066" ht="15">
      <c r="G4066" s="5"/>
    </row>
    <row r="4067" ht="15">
      <c r="G4067" s="5"/>
    </row>
    <row r="4068" ht="15">
      <c r="G4068" s="5"/>
    </row>
    <row r="4069" ht="15">
      <c r="G4069" s="5"/>
    </row>
    <row r="4070" ht="15">
      <c r="G4070" s="5"/>
    </row>
    <row r="4071" ht="15">
      <c r="G4071" s="5"/>
    </row>
    <row r="4072" ht="15">
      <c r="G4072" s="5"/>
    </row>
    <row r="4073" ht="15">
      <c r="G4073" s="5"/>
    </row>
    <row r="4074" ht="15">
      <c r="G4074" s="5"/>
    </row>
    <row r="4075" ht="15">
      <c r="G4075" s="5"/>
    </row>
    <row r="4076" ht="15">
      <c r="G4076" s="5"/>
    </row>
    <row r="4077" ht="15">
      <c r="G4077" s="5"/>
    </row>
    <row r="4078" ht="15">
      <c r="G4078" s="5"/>
    </row>
    <row r="4079" ht="15">
      <c r="G4079" s="5"/>
    </row>
    <row r="4080" ht="15">
      <c r="G4080" s="5"/>
    </row>
    <row r="4081" ht="15">
      <c r="G4081" s="5"/>
    </row>
    <row r="4082" ht="15">
      <c r="G4082" s="5"/>
    </row>
    <row r="4083" ht="15">
      <c r="G4083" s="5"/>
    </row>
    <row r="4084" ht="15">
      <c r="G4084" s="5"/>
    </row>
    <row r="4085" ht="15">
      <c r="G4085" s="5"/>
    </row>
    <row r="4086" ht="15">
      <c r="G4086" s="5"/>
    </row>
    <row r="4087" ht="15">
      <c r="G4087" s="5"/>
    </row>
    <row r="4088" ht="15">
      <c r="G4088" s="5"/>
    </row>
    <row r="4089" ht="15">
      <c r="G4089" s="5"/>
    </row>
    <row r="4090" ht="15">
      <c r="G4090" s="5"/>
    </row>
    <row r="4091" ht="15">
      <c r="G4091" s="5"/>
    </row>
    <row r="4092" ht="15">
      <c r="G4092" s="5"/>
    </row>
    <row r="4093" ht="15">
      <c r="G4093" s="5"/>
    </row>
    <row r="4094" ht="15">
      <c r="G4094" s="5"/>
    </row>
    <row r="4095" ht="15">
      <c r="G4095" s="5"/>
    </row>
    <row r="4096" ht="15">
      <c r="G4096" s="5"/>
    </row>
    <row r="4097" ht="15">
      <c r="G4097" s="5"/>
    </row>
    <row r="4098" ht="15">
      <c r="G4098" s="5"/>
    </row>
    <row r="4099" ht="15">
      <c r="G4099" s="5"/>
    </row>
    <row r="4100" ht="15">
      <c r="G4100" s="5"/>
    </row>
    <row r="4101" ht="15">
      <c r="G4101" s="5"/>
    </row>
    <row r="4102" ht="15">
      <c r="G4102" s="5"/>
    </row>
    <row r="4103" ht="15">
      <c r="G4103" s="5"/>
    </row>
    <row r="4104" ht="15">
      <c r="G4104" s="5"/>
    </row>
    <row r="4105" ht="15">
      <c r="G4105" s="5"/>
    </row>
    <row r="4106" ht="15">
      <c r="G4106" s="5"/>
    </row>
    <row r="4107" ht="15">
      <c r="G4107" s="5"/>
    </row>
    <row r="4108" ht="15">
      <c r="G4108" s="5"/>
    </row>
    <row r="4109" ht="15">
      <c r="G4109" s="5"/>
    </row>
    <row r="4110" ht="15">
      <c r="G4110" s="5"/>
    </row>
    <row r="4111" ht="15">
      <c r="G4111" s="5"/>
    </row>
    <row r="4112" ht="15">
      <c r="G4112" s="5"/>
    </row>
    <row r="4113" ht="15">
      <c r="G4113" s="5"/>
    </row>
    <row r="4114" ht="15">
      <c r="G4114" s="5"/>
    </row>
    <row r="4115" ht="15">
      <c r="G4115" s="5"/>
    </row>
    <row r="4116" ht="15">
      <c r="G4116" s="5"/>
    </row>
    <row r="4117" ht="15">
      <c r="G4117" s="5"/>
    </row>
    <row r="4118" ht="15">
      <c r="G4118" s="5"/>
    </row>
    <row r="4119" ht="15">
      <c r="G4119" s="5"/>
    </row>
    <row r="4120" ht="15">
      <c r="G4120" s="5"/>
    </row>
    <row r="4121" ht="15">
      <c r="G4121" s="5"/>
    </row>
    <row r="4122" ht="15">
      <c r="G4122" s="5"/>
    </row>
    <row r="4123" ht="15">
      <c r="G4123" s="5"/>
    </row>
    <row r="4124" ht="15">
      <c r="G4124" s="5"/>
    </row>
    <row r="4125" ht="15">
      <c r="G4125" s="5"/>
    </row>
    <row r="4126" ht="15">
      <c r="G4126" s="5"/>
    </row>
    <row r="4127" ht="15">
      <c r="G4127" s="5"/>
    </row>
    <row r="4128" ht="15">
      <c r="G4128" s="5"/>
    </row>
    <row r="4129" ht="15">
      <c r="G4129" s="5"/>
    </row>
    <row r="4130" ht="15">
      <c r="G4130" s="5"/>
    </row>
    <row r="4131" ht="15">
      <c r="G4131" s="5"/>
    </row>
    <row r="4132" ht="15">
      <c r="G4132" s="5"/>
    </row>
    <row r="4133" ht="15">
      <c r="G4133" s="5"/>
    </row>
    <row r="4134" ht="15">
      <c r="G4134" s="5"/>
    </row>
    <row r="4135" ht="15">
      <c r="G4135" s="5"/>
    </row>
    <row r="4136" ht="15">
      <c r="G4136" s="5"/>
    </row>
    <row r="4137" ht="15">
      <c r="G4137" s="5"/>
    </row>
    <row r="4138" ht="15">
      <c r="G4138" s="5"/>
    </row>
    <row r="4139" ht="15">
      <c r="G4139" s="5"/>
    </row>
    <row r="4140" ht="15">
      <c r="G4140" s="5"/>
    </row>
    <row r="4141" ht="15">
      <c r="G4141" s="5"/>
    </row>
    <row r="4142" ht="15">
      <c r="G4142" s="5"/>
    </row>
    <row r="4143" ht="15">
      <c r="G4143" s="5"/>
    </row>
    <row r="4144" ht="15">
      <c r="G4144" s="5"/>
    </row>
    <row r="4145" ht="15">
      <c r="G4145" s="5"/>
    </row>
    <row r="4146" ht="15">
      <c r="G4146" s="5"/>
    </row>
    <row r="4147" ht="15">
      <c r="G4147" s="5"/>
    </row>
    <row r="4148" ht="15">
      <c r="G4148" s="5"/>
    </row>
    <row r="4149" ht="15">
      <c r="G4149" s="5"/>
    </row>
    <row r="4150" ht="15">
      <c r="G4150" s="5"/>
    </row>
    <row r="4151" ht="15">
      <c r="G4151" s="5"/>
    </row>
    <row r="4152" ht="15">
      <c r="G4152" s="5"/>
    </row>
    <row r="4153" ht="15">
      <c r="G4153" s="5"/>
    </row>
    <row r="4154" ht="15">
      <c r="G4154" s="5"/>
    </row>
    <row r="4155" ht="15">
      <c r="G4155" s="5"/>
    </row>
    <row r="4156" ht="15">
      <c r="G4156" s="5"/>
    </row>
    <row r="4157" ht="15">
      <c r="G4157" s="5"/>
    </row>
    <row r="4158" ht="15">
      <c r="G4158" s="5"/>
    </row>
    <row r="4159" ht="15">
      <c r="G4159" s="5"/>
    </row>
    <row r="4160" ht="15">
      <c r="G4160" s="5"/>
    </row>
    <row r="4161" ht="15">
      <c r="G4161" s="5"/>
    </row>
    <row r="4162" ht="15">
      <c r="G4162" s="5"/>
    </row>
    <row r="4163" ht="15">
      <c r="G4163" s="5"/>
    </row>
    <row r="4164" ht="15">
      <c r="G4164" s="5"/>
    </row>
    <row r="4165" ht="15">
      <c r="G4165" s="5"/>
    </row>
    <row r="4166" ht="15">
      <c r="G4166" s="5"/>
    </row>
    <row r="4167" ht="15">
      <c r="G4167" s="5"/>
    </row>
    <row r="4168" ht="15">
      <c r="G4168" s="5"/>
    </row>
    <row r="4169" ht="15">
      <c r="G4169" s="5"/>
    </row>
    <row r="4170" ht="15">
      <c r="G4170" s="5"/>
    </row>
    <row r="4171" ht="15">
      <c r="G4171" s="5"/>
    </row>
    <row r="4172" ht="15">
      <c r="G4172" s="5"/>
    </row>
    <row r="4173" ht="15">
      <c r="G4173" s="5"/>
    </row>
    <row r="4174" ht="15">
      <c r="G4174" s="5"/>
    </row>
    <row r="4175" ht="15">
      <c r="G4175" s="5"/>
    </row>
    <row r="4176" ht="15">
      <c r="G4176" s="5"/>
    </row>
    <row r="4177" ht="15">
      <c r="G4177" s="5"/>
    </row>
    <row r="4178" ht="15">
      <c r="G4178" s="5"/>
    </row>
    <row r="4179" ht="15">
      <c r="G4179" s="5"/>
    </row>
    <row r="4180" ht="15">
      <c r="G4180" s="5"/>
    </row>
    <row r="4181" ht="15">
      <c r="G4181" s="5"/>
    </row>
    <row r="4182" ht="15">
      <c r="G4182" s="5"/>
    </row>
    <row r="4183" ht="15">
      <c r="G4183" s="5"/>
    </row>
    <row r="4184" ht="15">
      <c r="G4184" s="5"/>
    </row>
    <row r="4185" ht="15">
      <c r="G4185" s="5"/>
    </row>
    <row r="4186" ht="15">
      <c r="G4186" s="5"/>
    </row>
    <row r="4187" ht="15">
      <c r="G4187" s="5"/>
    </row>
    <row r="4188" ht="15">
      <c r="G4188" s="5"/>
    </row>
    <row r="4189" ht="15">
      <c r="G4189" s="5"/>
    </row>
    <row r="4190" ht="15">
      <c r="G4190" s="5"/>
    </row>
    <row r="4191" ht="15">
      <c r="G4191" s="5"/>
    </row>
    <row r="4192" ht="15">
      <c r="G4192" s="5"/>
    </row>
    <row r="4193" ht="15">
      <c r="G4193" s="5"/>
    </row>
    <row r="4194" ht="15">
      <c r="G4194" s="5"/>
    </row>
    <row r="4195" ht="15">
      <c r="G4195" s="5"/>
    </row>
    <row r="4196" ht="15">
      <c r="G4196" s="5"/>
    </row>
    <row r="4197" ht="15">
      <c r="G4197" s="5"/>
    </row>
    <row r="4198" ht="15">
      <c r="G4198" s="5"/>
    </row>
    <row r="4199" ht="15">
      <c r="G4199" s="5"/>
    </row>
    <row r="4200" ht="15">
      <c r="G4200" s="5"/>
    </row>
    <row r="4201" ht="15">
      <c r="G4201" s="5"/>
    </row>
    <row r="4202" ht="15">
      <c r="G4202" s="5"/>
    </row>
    <row r="4203" ht="15">
      <c r="G4203" s="5"/>
    </row>
    <row r="4204" ht="15">
      <c r="G4204" s="5"/>
    </row>
    <row r="4205" ht="15">
      <c r="G4205" s="5"/>
    </row>
    <row r="4206" ht="15">
      <c r="G4206" s="5"/>
    </row>
    <row r="4207" ht="15">
      <c r="G4207" s="5"/>
    </row>
    <row r="4208" ht="15">
      <c r="G4208" s="5"/>
    </row>
    <row r="4209" ht="15">
      <c r="G4209" s="5"/>
    </row>
    <row r="4210" ht="15">
      <c r="G4210" s="5"/>
    </row>
    <row r="4211" ht="15">
      <c r="G4211" s="5"/>
    </row>
    <row r="4212" ht="15">
      <c r="G4212" s="5"/>
    </row>
    <row r="4213" ht="15">
      <c r="G4213" s="5"/>
    </row>
    <row r="4214" ht="15">
      <c r="G4214" s="5"/>
    </row>
    <row r="4215" ht="15">
      <c r="G4215" s="5"/>
    </row>
    <row r="4216" ht="15">
      <c r="G4216" s="5"/>
    </row>
    <row r="4217" ht="15">
      <c r="G4217" s="5"/>
    </row>
    <row r="4218" ht="15">
      <c r="G4218" s="5"/>
    </row>
    <row r="4219" ht="15">
      <c r="G4219" s="5"/>
    </row>
    <row r="4220" ht="15">
      <c r="G4220" s="5"/>
    </row>
    <row r="4221" ht="15">
      <c r="G4221" s="5"/>
    </row>
    <row r="4222" ht="15">
      <c r="G4222" s="5"/>
    </row>
    <row r="4223" ht="15">
      <c r="G4223" s="5"/>
    </row>
    <row r="4224" ht="15">
      <c r="G4224" s="5"/>
    </row>
    <row r="4225" ht="15">
      <c r="G4225" s="5"/>
    </row>
    <row r="4226" ht="15">
      <c r="G4226" s="5"/>
    </row>
    <row r="4227" ht="15">
      <c r="G4227" s="5"/>
    </row>
    <row r="4228" ht="15">
      <c r="G4228" s="5"/>
    </row>
    <row r="4229" ht="15">
      <c r="G4229" s="5"/>
    </row>
    <row r="4230" ht="15">
      <c r="G4230" s="5"/>
    </row>
    <row r="4231" ht="15">
      <c r="G4231" s="5"/>
    </row>
    <row r="4232" ht="15">
      <c r="G4232" s="5"/>
    </row>
    <row r="4233" ht="15">
      <c r="G4233" s="5"/>
    </row>
    <row r="4234" ht="15">
      <c r="G4234" s="5"/>
    </row>
    <row r="4235" ht="15">
      <c r="G4235" s="5"/>
    </row>
    <row r="4236" ht="15">
      <c r="G4236" s="5"/>
    </row>
    <row r="4237" ht="15">
      <c r="G4237" s="5"/>
    </row>
    <row r="4238" ht="15">
      <c r="G4238" s="5"/>
    </row>
    <row r="4239" ht="15">
      <c r="G4239" s="5"/>
    </row>
    <row r="4240" ht="15">
      <c r="G4240" s="5"/>
    </row>
    <row r="4241" ht="15">
      <c r="G4241" s="5"/>
    </row>
    <row r="4242" ht="15">
      <c r="G4242" s="5"/>
    </row>
    <row r="4243" ht="15">
      <c r="G4243" s="5"/>
    </row>
    <row r="4244" ht="15">
      <c r="G4244" s="5"/>
    </row>
    <row r="4245" ht="15">
      <c r="G4245" s="5"/>
    </row>
    <row r="4246" ht="15">
      <c r="G4246" s="5"/>
    </row>
    <row r="4247" ht="15">
      <c r="G4247" s="5"/>
    </row>
    <row r="4248" ht="15">
      <c r="G4248" s="5"/>
    </row>
    <row r="4249" ht="15">
      <c r="G4249" s="5"/>
    </row>
    <row r="4250" ht="15">
      <c r="G4250" s="5"/>
    </row>
    <row r="4251" ht="15">
      <c r="G4251" s="5"/>
    </row>
    <row r="4252" ht="15">
      <c r="G4252" s="5"/>
    </row>
    <row r="4253" ht="15">
      <c r="G4253" s="5"/>
    </row>
    <row r="4254" ht="15">
      <c r="G4254" s="5"/>
    </row>
    <row r="4255" ht="15">
      <c r="G4255" s="5"/>
    </row>
    <row r="4256" ht="15">
      <c r="G4256" s="5"/>
    </row>
    <row r="4257" ht="15">
      <c r="G4257" s="5"/>
    </row>
    <row r="4258" ht="15">
      <c r="G4258" s="5"/>
    </row>
    <row r="4259" ht="15">
      <c r="G4259" s="5"/>
    </row>
    <row r="4260" ht="15">
      <c r="G4260" s="5"/>
    </row>
    <row r="4261" ht="15">
      <c r="G4261" s="5"/>
    </row>
    <row r="4262" ht="15">
      <c r="G4262" s="5"/>
    </row>
    <row r="4263" ht="15">
      <c r="G4263" s="5"/>
    </row>
    <row r="4264" ht="15">
      <c r="G4264" s="5"/>
    </row>
    <row r="4265" ht="15">
      <c r="G4265" s="5"/>
    </row>
    <row r="4266" ht="15">
      <c r="G4266" s="5"/>
    </row>
    <row r="4267" ht="15">
      <c r="G4267" s="5"/>
    </row>
    <row r="4268" ht="15">
      <c r="G4268" s="5"/>
    </row>
    <row r="4269" ht="15">
      <c r="G4269" s="5"/>
    </row>
    <row r="4270" ht="15">
      <c r="G4270" s="5"/>
    </row>
    <row r="4271" ht="15">
      <c r="G4271" s="5"/>
    </row>
    <row r="4272" ht="15">
      <c r="G4272" s="5"/>
    </row>
    <row r="4273" ht="15">
      <c r="G4273" s="5"/>
    </row>
    <row r="4274" ht="15">
      <c r="G4274" s="5"/>
    </row>
    <row r="4275" ht="15">
      <c r="G4275" s="5"/>
    </row>
    <row r="4276" ht="15">
      <c r="G4276" s="5"/>
    </row>
    <row r="4277" ht="15">
      <c r="G4277" s="5"/>
    </row>
    <row r="4278" ht="15">
      <c r="G4278" s="5"/>
    </row>
    <row r="4279" ht="15">
      <c r="G4279" s="5"/>
    </row>
    <row r="4280" ht="15">
      <c r="G4280" s="5"/>
    </row>
    <row r="4281" ht="15">
      <c r="G4281" s="5"/>
    </row>
    <row r="4282" ht="15">
      <c r="G4282" s="5"/>
    </row>
    <row r="4283" ht="15">
      <c r="G4283" s="5"/>
    </row>
    <row r="4284" ht="15">
      <c r="G4284" s="5"/>
    </row>
    <row r="4285" ht="15">
      <c r="G4285" s="5"/>
    </row>
    <row r="4286" ht="15">
      <c r="G4286" s="5"/>
    </row>
    <row r="4287" ht="15">
      <c r="G4287" s="5"/>
    </row>
    <row r="4288" ht="15">
      <c r="G4288" s="5"/>
    </row>
    <row r="4289" ht="15">
      <c r="G4289" s="5"/>
    </row>
    <row r="4290" ht="15">
      <c r="G4290" s="5"/>
    </row>
    <row r="4291" ht="15">
      <c r="G4291" s="5"/>
    </row>
    <row r="4292" ht="15">
      <c r="G4292" s="5"/>
    </row>
    <row r="4293" ht="15">
      <c r="G4293" s="5"/>
    </row>
    <row r="4294" ht="15">
      <c r="G4294" s="5"/>
    </row>
    <row r="4295" ht="15">
      <c r="G4295" s="5"/>
    </row>
    <row r="4296" ht="15">
      <c r="G4296" s="5"/>
    </row>
    <row r="4297" ht="15">
      <c r="G4297" s="5"/>
    </row>
    <row r="4298" ht="15">
      <c r="G4298" s="5"/>
    </row>
    <row r="4299" ht="15">
      <c r="G4299" s="5"/>
    </row>
    <row r="4300" ht="15">
      <c r="G4300" s="5"/>
    </row>
    <row r="4301" ht="15">
      <c r="G4301" s="5"/>
    </row>
    <row r="4302" ht="15">
      <c r="G4302" s="5"/>
    </row>
    <row r="4303" ht="15">
      <c r="G4303" s="5"/>
    </row>
    <row r="4304" ht="15">
      <c r="G4304" s="5"/>
    </row>
    <row r="4305" ht="15">
      <c r="G4305" s="5"/>
    </row>
    <row r="4306" ht="15">
      <c r="G4306" s="5"/>
    </row>
    <row r="4307" ht="15">
      <c r="G4307" s="5"/>
    </row>
    <row r="4308" ht="15">
      <c r="G4308" s="5"/>
    </row>
    <row r="4309" ht="15">
      <c r="G4309" s="5"/>
    </row>
    <row r="4310" ht="15">
      <c r="G4310" s="5"/>
    </row>
    <row r="4311" ht="15">
      <c r="G4311" s="5"/>
    </row>
    <row r="4312" ht="15">
      <c r="G4312" s="5"/>
    </row>
    <row r="4313" ht="15">
      <c r="G4313" s="5"/>
    </row>
    <row r="4314" ht="15">
      <c r="G4314" s="5"/>
    </row>
    <row r="4315" ht="15">
      <c r="G4315" s="5"/>
    </row>
    <row r="4316" ht="15">
      <c r="G4316" s="5"/>
    </row>
    <row r="4317" ht="15">
      <c r="G4317" s="5"/>
    </row>
    <row r="4318" ht="15">
      <c r="G4318" s="5"/>
    </row>
    <row r="4319" ht="15">
      <c r="G4319" s="5"/>
    </row>
    <row r="4320" ht="15">
      <c r="G4320" s="5"/>
    </row>
    <row r="4321" ht="15">
      <c r="G4321" s="5"/>
    </row>
    <row r="4322" ht="15">
      <c r="G4322" s="5"/>
    </row>
    <row r="4323" ht="15">
      <c r="G4323" s="5"/>
    </row>
    <row r="4324" ht="15">
      <c r="G4324" s="5"/>
    </row>
    <row r="4325" ht="15">
      <c r="G4325" s="5"/>
    </row>
    <row r="4326" ht="15">
      <c r="G4326" s="5"/>
    </row>
    <row r="4327" ht="15">
      <c r="G4327" s="5"/>
    </row>
    <row r="4328" ht="15">
      <c r="G4328" s="5"/>
    </row>
    <row r="4329" ht="15">
      <c r="G4329" s="5"/>
    </row>
    <row r="4330" ht="15">
      <c r="G4330" s="5"/>
    </row>
    <row r="4331" ht="15">
      <c r="G4331" s="5"/>
    </row>
    <row r="4332" ht="15">
      <c r="G4332" s="5"/>
    </row>
    <row r="4333" ht="15">
      <c r="G4333" s="5"/>
    </row>
    <row r="4334" ht="15">
      <c r="G4334" s="5"/>
    </row>
    <row r="4335" ht="15">
      <c r="G4335" s="5"/>
    </row>
    <row r="4336" ht="15">
      <c r="G4336" s="5"/>
    </row>
    <row r="4337" ht="15">
      <c r="G4337" s="5"/>
    </row>
    <row r="4338" ht="15">
      <c r="G4338" s="5"/>
    </row>
    <row r="4339" ht="15">
      <c r="G4339" s="5"/>
    </row>
    <row r="4340" ht="15">
      <c r="G4340" s="5"/>
    </row>
    <row r="4341" ht="15">
      <c r="G4341" s="5"/>
    </row>
    <row r="4342" ht="15">
      <c r="G4342" s="5"/>
    </row>
    <row r="4343" ht="15">
      <c r="G4343" s="5"/>
    </row>
    <row r="4344" ht="15">
      <c r="G4344" s="5"/>
    </row>
    <row r="4345" ht="15">
      <c r="G4345" s="5"/>
    </row>
    <row r="4346" ht="15">
      <c r="G4346" s="5"/>
    </row>
    <row r="4347" ht="15">
      <c r="G4347" s="5"/>
    </row>
    <row r="4348" ht="15">
      <c r="G4348" s="5"/>
    </row>
    <row r="4349" ht="15">
      <c r="G4349" s="5"/>
    </row>
    <row r="4350" ht="15">
      <c r="G4350" s="5"/>
    </row>
    <row r="4351" ht="15">
      <c r="G4351" s="5"/>
    </row>
    <row r="4352" ht="15">
      <c r="G4352" s="5"/>
    </row>
    <row r="4353" ht="15">
      <c r="G4353" s="5"/>
    </row>
    <row r="4354" ht="15">
      <c r="G4354" s="5"/>
    </row>
    <row r="4355" ht="15">
      <c r="G4355" s="5"/>
    </row>
    <row r="4356" ht="15">
      <c r="G4356" s="5"/>
    </row>
    <row r="4357" ht="15">
      <c r="G4357" s="5"/>
    </row>
    <row r="4358" ht="15">
      <c r="G4358" s="5"/>
    </row>
    <row r="4359" ht="15">
      <c r="G4359" s="5"/>
    </row>
    <row r="4360" ht="15">
      <c r="G4360" s="5"/>
    </row>
    <row r="4361" ht="15">
      <c r="G4361" s="5"/>
    </row>
    <row r="4362" ht="15">
      <c r="G4362" s="5"/>
    </row>
    <row r="4363" ht="15">
      <c r="G4363" s="5"/>
    </row>
    <row r="4364" ht="15">
      <c r="G4364" s="5"/>
    </row>
    <row r="4365" ht="15">
      <c r="G4365" s="5"/>
    </row>
    <row r="4366" ht="15">
      <c r="G4366" s="5"/>
    </row>
    <row r="4367" ht="15">
      <c r="G4367" s="5"/>
    </row>
    <row r="4368" ht="15">
      <c r="G4368" s="5"/>
    </row>
    <row r="4369" ht="15">
      <c r="G4369" s="5"/>
    </row>
    <row r="4370" ht="15">
      <c r="G4370" s="5"/>
    </row>
    <row r="4371" ht="15">
      <c r="G4371" s="5"/>
    </row>
    <row r="4372" ht="15">
      <c r="G4372" s="5"/>
    </row>
    <row r="4373" ht="15">
      <c r="G4373" s="5"/>
    </row>
    <row r="4374" ht="15">
      <c r="G4374" s="5"/>
    </row>
    <row r="4375" ht="15">
      <c r="G4375" s="5"/>
    </row>
    <row r="4376" ht="15">
      <c r="G4376" s="5"/>
    </row>
    <row r="4377" ht="15">
      <c r="G4377" s="5"/>
    </row>
    <row r="4378" ht="15">
      <c r="G4378" s="5"/>
    </row>
    <row r="4379" ht="15">
      <c r="G4379" s="5"/>
    </row>
    <row r="4380" ht="15">
      <c r="G4380" s="5"/>
    </row>
    <row r="4381" ht="15">
      <c r="G4381" s="5"/>
    </row>
    <row r="4382" ht="15">
      <c r="G4382" s="5"/>
    </row>
    <row r="4383" ht="15">
      <c r="G4383" s="5"/>
    </row>
    <row r="4384" ht="15">
      <c r="G4384" s="5"/>
    </row>
    <row r="4385" ht="15">
      <c r="G4385" s="5"/>
    </row>
    <row r="4386" ht="15">
      <c r="G4386" s="5"/>
    </row>
    <row r="4387" ht="15">
      <c r="G4387" s="5"/>
    </row>
    <row r="4388" ht="15">
      <c r="G4388" s="5"/>
    </row>
    <row r="4389" ht="15">
      <c r="G4389" s="5"/>
    </row>
    <row r="4390" ht="15">
      <c r="G4390" s="5"/>
    </row>
    <row r="4391" ht="15">
      <c r="G4391" s="5"/>
    </row>
    <row r="4392" ht="15">
      <c r="G4392" s="5"/>
    </row>
    <row r="4393" ht="15">
      <c r="G4393" s="5"/>
    </row>
    <row r="4394" ht="15">
      <c r="G4394" s="5"/>
    </row>
    <row r="4395" ht="15">
      <c r="G4395" s="5"/>
    </row>
    <row r="4396" ht="15">
      <c r="G4396" s="5"/>
    </row>
    <row r="4397" ht="15">
      <c r="G4397" s="5"/>
    </row>
    <row r="4398" ht="15">
      <c r="G4398" s="5"/>
    </row>
    <row r="4399" ht="15">
      <c r="G4399" s="5"/>
    </row>
    <row r="4400" ht="15">
      <c r="G4400" s="5"/>
    </row>
    <row r="4401" ht="15">
      <c r="G4401" s="5"/>
    </row>
    <row r="4402" ht="15">
      <c r="G4402" s="5"/>
    </row>
    <row r="4403" ht="15">
      <c r="G4403" s="5"/>
    </row>
    <row r="4404" ht="15">
      <c r="G4404" s="5"/>
    </row>
    <row r="4405" ht="15">
      <c r="G4405" s="5"/>
    </row>
    <row r="4406" ht="15">
      <c r="G4406" s="5"/>
    </row>
    <row r="4407" ht="15">
      <c r="G4407" s="5"/>
    </row>
    <row r="4408" ht="15">
      <c r="G4408" s="5"/>
    </row>
    <row r="4409" ht="15">
      <c r="G4409" s="5"/>
    </row>
    <row r="4410" ht="15">
      <c r="G4410" s="5"/>
    </row>
    <row r="4411" ht="15">
      <c r="G4411" s="5"/>
    </row>
    <row r="4412" ht="15">
      <c r="G4412" s="5"/>
    </row>
    <row r="4413" ht="15">
      <c r="G4413" s="5"/>
    </row>
    <row r="4414" ht="15">
      <c r="G4414" s="5"/>
    </row>
    <row r="4415" ht="15">
      <c r="G4415" s="5"/>
    </row>
    <row r="4416" ht="15">
      <c r="G4416" s="5"/>
    </row>
    <row r="4417" ht="15">
      <c r="G4417" s="5"/>
    </row>
    <row r="4418" ht="15">
      <c r="G4418" s="5"/>
    </row>
    <row r="4419" ht="15">
      <c r="G4419" s="5"/>
    </row>
    <row r="4420" ht="15">
      <c r="G4420" s="5"/>
    </row>
    <row r="4421" ht="15">
      <c r="G4421" s="5"/>
    </row>
    <row r="4422" ht="15">
      <c r="G4422" s="5"/>
    </row>
    <row r="4423" ht="15">
      <c r="G4423" s="5"/>
    </row>
    <row r="4424" ht="15">
      <c r="G4424" s="5"/>
    </row>
    <row r="4425" ht="15">
      <c r="G4425" s="5"/>
    </row>
    <row r="4426" ht="15">
      <c r="G4426" s="5"/>
    </row>
    <row r="4427" ht="15">
      <c r="G4427" s="5"/>
    </row>
    <row r="4428" ht="15">
      <c r="G4428" s="5"/>
    </row>
    <row r="4429" ht="15">
      <c r="G4429" s="5"/>
    </row>
    <row r="4430" ht="15">
      <c r="G4430" s="5"/>
    </row>
    <row r="4431" ht="15">
      <c r="G4431" s="5"/>
    </row>
    <row r="4432" ht="15">
      <c r="G4432" s="5"/>
    </row>
    <row r="4433" ht="15">
      <c r="G4433" s="5"/>
    </row>
    <row r="4434" ht="15">
      <c r="G4434" s="5"/>
    </row>
    <row r="4435" ht="15">
      <c r="G4435" s="5"/>
    </row>
    <row r="4436" ht="15">
      <c r="G4436" s="5"/>
    </row>
    <row r="4437" ht="15">
      <c r="G4437" s="5"/>
    </row>
    <row r="4438" ht="15">
      <c r="G4438" s="5"/>
    </row>
    <row r="4439" ht="15">
      <c r="G4439" s="5"/>
    </row>
    <row r="4440" ht="15">
      <c r="G4440" s="5"/>
    </row>
    <row r="4441" ht="15">
      <c r="G4441" s="5"/>
    </row>
    <row r="4442" ht="15">
      <c r="G4442" s="5"/>
    </row>
    <row r="4443" ht="15">
      <c r="G4443" s="5"/>
    </row>
    <row r="4444" ht="15">
      <c r="G4444" s="5"/>
    </row>
    <row r="4445" ht="15">
      <c r="G4445" s="5"/>
    </row>
    <row r="4446" ht="15">
      <c r="G4446" s="5"/>
    </row>
    <row r="4447" ht="15">
      <c r="G4447" s="5"/>
    </row>
    <row r="4448" ht="15">
      <c r="G4448" s="5"/>
    </row>
    <row r="4449" ht="15">
      <c r="G4449" s="5"/>
    </row>
    <row r="4450" ht="15">
      <c r="G4450" s="5"/>
    </row>
    <row r="4451" ht="15">
      <c r="G4451" s="5"/>
    </row>
    <row r="4452" ht="15">
      <c r="G4452" s="5"/>
    </row>
    <row r="4453" ht="15">
      <c r="G4453" s="5"/>
    </row>
    <row r="4454" ht="15">
      <c r="G4454" s="5"/>
    </row>
    <row r="4455" ht="15">
      <c r="G4455" s="5"/>
    </row>
    <row r="4456" ht="15">
      <c r="G4456" s="5"/>
    </row>
    <row r="4457" ht="15">
      <c r="G4457" s="5"/>
    </row>
    <row r="4458" ht="15">
      <c r="G4458" s="5"/>
    </row>
    <row r="4459" ht="15">
      <c r="G4459" s="5"/>
    </row>
    <row r="4460" ht="15">
      <c r="G4460" s="5"/>
    </row>
    <row r="4461" ht="15">
      <c r="G4461" s="5"/>
    </row>
    <row r="4462" ht="15">
      <c r="G4462" s="5"/>
    </row>
    <row r="4463" ht="15">
      <c r="G4463" s="5"/>
    </row>
    <row r="4464" ht="15">
      <c r="G4464" s="5"/>
    </row>
    <row r="4465" ht="15">
      <c r="G4465" s="5"/>
    </row>
    <row r="4466" ht="15">
      <c r="G4466" s="5"/>
    </row>
    <row r="4467" ht="15">
      <c r="G4467" s="5"/>
    </row>
    <row r="4468" ht="15">
      <c r="G4468" s="5"/>
    </row>
    <row r="4469" ht="15">
      <c r="G4469" s="5"/>
    </row>
    <row r="4470" ht="15">
      <c r="G4470" s="5"/>
    </row>
    <row r="4471" ht="15">
      <c r="G4471" s="5"/>
    </row>
    <row r="4472" ht="15">
      <c r="G4472" s="5"/>
    </row>
    <row r="4473" ht="15">
      <c r="G4473" s="5"/>
    </row>
    <row r="4474" ht="15">
      <c r="G4474" s="5"/>
    </row>
    <row r="4475" ht="15">
      <c r="G4475" s="5"/>
    </row>
    <row r="4476" ht="15">
      <c r="G4476" s="5"/>
    </row>
    <row r="4477" ht="15">
      <c r="G4477" s="5"/>
    </row>
    <row r="4478" ht="15">
      <c r="G4478" s="5"/>
    </row>
    <row r="4479" ht="15">
      <c r="G4479" s="5"/>
    </row>
    <row r="4480" ht="15">
      <c r="G4480" s="5"/>
    </row>
    <row r="4481" ht="15">
      <c r="G4481" s="5"/>
    </row>
    <row r="4482" ht="15">
      <c r="G4482" s="5"/>
    </row>
    <row r="4483" ht="15">
      <c r="G4483" s="5"/>
    </row>
    <row r="4484" ht="15">
      <c r="G4484" s="5"/>
    </row>
    <row r="4485" ht="15">
      <c r="G4485" s="5"/>
    </row>
    <row r="4486" ht="15">
      <c r="G4486" s="5"/>
    </row>
    <row r="4487" ht="15">
      <c r="G4487" s="5"/>
    </row>
    <row r="4488" ht="15">
      <c r="G4488" s="5"/>
    </row>
    <row r="4489" ht="15">
      <c r="G4489" s="5"/>
    </row>
    <row r="4490" ht="15">
      <c r="G4490" s="5"/>
    </row>
    <row r="4491" ht="15">
      <c r="G4491" s="5"/>
    </row>
    <row r="4492" ht="15">
      <c r="G4492" s="5"/>
    </row>
    <row r="4493" ht="15">
      <c r="G4493" s="5"/>
    </row>
    <row r="4494" ht="15">
      <c r="G4494" s="5"/>
    </row>
    <row r="4495" ht="15">
      <c r="G4495" s="5"/>
    </row>
    <row r="4496" ht="15">
      <c r="G4496" s="5"/>
    </row>
    <row r="4497" ht="15">
      <c r="G4497" s="5"/>
    </row>
    <row r="4498" ht="15">
      <c r="G4498" s="5"/>
    </row>
    <row r="4499" ht="15">
      <c r="G4499" s="5"/>
    </row>
    <row r="4500" ht="15">
      <c r="G4500" s="5"/>
    </row>
    <row r="4501" ht="15">
      <c r="G4501" s="5"/>
    </row>
    <row r="4502" ht="15">
      <c r="G4502" s="5"/>
    </row>
    <row r="4503" ht="15">
      <c r="G4503" s="5"/>
    </row>
    <row r="4504" ht="15">
      <c r="G4504" s="5"/>
    </row>
    <row r="4505" ht="15">
      <c r="G4505" s="5"/>
    </row>
    <row r="4506" ht="15">
      <c r="G4506" s="5"/>
    </row>
    <row r="4507" ht="15">
      <c r="G4507" s="5"/>
    </row>
    <row r="4508" ht="15">
      <c r="G4508" s="5"/>
    </row>
    <row r="4509" ht="15">
      <c r="G4509" s="5"/>
    </row>
    <row r="4510" ht="15">
      <c r="G4510" s="5"/>
    </row>
    <row r="4511" ht="15">
      <c r="G4511" s="5"/>
    </row>
    <row r="4512" ht="15">
      <c r="G4512" s="5"/>
    </row>
    <row r="4513" ht="15">
      <c r="G4513" s="5"/>
    </row>
    <row r="4514" ht="15">
      <c r="G4514" s="5"/>
    </row>
    <row r="4515" ht="15">
      <c r="G4515" s="5"/>
    </row>
    <row r="4516" ht="15">
      <c r="G4516" s="5"/>
    </row>
    <row r="4517" ht="15">
      <c r="G4517" s="5"/>
    </row>
    <row r="4518" ht="15">
      <c r="G4518" s="5"/>
    </row>
    <row r="4519" ht="15">
      <c r="G4519" s="5"/>
    </row>
    <row r="4520" ht="15">
      <c r="G4520" s="5"/>
    </row>
    <row r="4521" ht="15">
      <c r="G4521" s="5"/>
    </row>
    <row r="4522" ht="15">
      <c r="G4522" s="5"/>
    </row>
    <row r="4523" ht="15">
      <c r="G4523" s="5"/>
    </row>
    <row r="4524" ht="15">
      <c r="G4524" s="5"/>
    </row>
    <row r="4525" ht="15">
      <c r="G4525" s="5"/>
    </row>
    <row r="4526" ht="15">
      <c r="G4526" s="5"/>
    </row>
    <row r="4527" ht="15">
      <c r="G4527" s="5"/>
    </row>
    <row r="4528" ht="15">
      <c r="G4528" s="5"/>
    </row>
    <row r="4529" ht="15">
      <c r="G4529" s="5"/>
    </row>
    <row r="4530" ht="15">
      <c r="G4530" s="5"/>
    </row>
    <row r="4531" ht="15">
      <c r="G4531" s="5"/>
    </row>
    <row r="4532" ht="15">
      <c r="G4532" s="5"/>
    </row>
    <row r="4533" ht="15">
      <c r="G4533" s="5"/>
    </row>
    <row r="4534" ht="15">
      <c r="G4534" s="5"/>
    </row>
    <row r="4535" ht="15">
      <c r="G4535" s="5"/>
    </row>
    <row r="4536" ht="15">
      <c r="G4536" s="5"/>
    </row>
    <row r="4537" ht="15">
      <c r="G4537" s="5"/>
    </row>
    <row r="4538" ht="15">
      <c r="G4538" s="5"/>
    </row>
    <row r="4539" ht="15">
      <c r="G4539" s="5"/>
    </row>
    <row r="4540" ht="15">
      <c r="G4540" s="5"/>
    </row>
    <row r="4541" ht="15">
      <c r="G4541" s="5"/>
    </row>
    <row r="4542" ht="15">
      <c r="G4542" s="5"/>
    </row>
    <row r="4543" ht="15">
      <c r="G4543" s="5"/>
    </row>
    <row r="4544" ht="15">
      <c r="G4544" s="5"/>
    </row>
    <row r="4545" ht="15">
      <c r="G4545" s="5"/>
    </row>
    <row r="4546" ht="15">
      <c r="G4546" s="5"/>
    </row>
    <row r="4547" ht="15">
      <c r="G4547" s="5"/>
    </row>
    <row r="4548" ht="15">
      <c r="G4548" s="5"/>
    </row>
    <row r="4549" ht="15">
      <c r="G4549" s="5"/>
    </row>
    <row r="4550" ht="15">
      <c r="G4550" s="5"/>
    </row>
    <row r="4551" ht="15">
      <c r="G4551" s="5"/>
    </row>
    <row r="4552" ht="15">
      <c r="G4552" s="5"/>
    </row>
    <row r="4553" ht="15">
      <c r="G4553" s="5"/>
    </row>
    <row r="4554" ht="15">
      <c r="G4554" s="5"/>
    </row>
    <row r="4555" ht="15">
      <c r="G4555" s="5"/>
    </row>
    <row r="4556" ht="15">
      <c r="G4556" s="5"/>
    </row>
    <row r="4557" ht="15">
      <c r="G4557" s="5"/>
    </row>
    <row r="4558" ht="15">
      <c r="G4558" s="5"/>
    </row>
    <row r="4559" ht="15">
      <c r="G4559" s="5"/>
    </row>
    <row r="4560" ht="15">
      <c r="G4560" s="5"/>
    </row>
    <row r="4561" ht="15">
      <c r="G4561" s="5"/>
    </row>
    <row r="4562" ht="15">
      <c r="G4562" s="5"/>
    </row>
    <row r="4563" ht="15">
      <c r="G4563" s="5"/>
    </row>
    <row r="4564" ht="15">
      <c r="G4564" s="5"/>
    </row>
    <row r="4565" ht="15">
      <c r="G4565" s="5"/>
    </row>
    <row r="4566" ht="15">
      <c r="G4566" s="5"/>
    </row>
    <row r="4567" ht="15">
      <c r="G4567" s="5"/>
    </row>
    <row r="4568" ht="15">
      <c r="G4568" s="5"/>
    </row>
    <row r="4569" ht="15">
      <c r="G4569" s="5"/>
    </row>
    <row r="4570" ht="15">
      <c r="G4570" s="5"/>
    </row>
    <row r="4571" ht="15">
      <c r="G4571" s="5"/>
    </row>
    <row r="4572" ht="15">
      <c r="G4572" s="5"/>
    </row>
    <row r="4573" ht="15">
      <c r="G4573" s="5"/>
    </row>
    <row r="4574" ht="15">
      <c r="G4574" s="5"/>
    </row>
    <row r="4575" ht="15">
      <c r="G4575" s="5"/>
    </row>
    <row r="4576" ht="15">
      <c r="G4576" s="5"/>
    </row>
    <row r="4577" ht="15">
      <c r="G4577" s="5"/>
    </row>
    <row r="4578" ht="15">
      <c r="G4578" s="5"/>
    </row>
    <row r="4579" ht="15">
      <c r="G4579" s="5"/>
    </row>
    <row r="4580" ht="15">
      <c r="G4580" s="5"/>
    </row>
    <row r="4581" ht="15">
      <c r="G4581" s="5"/>
    </row>
    <row r="4582" ht="15">
      <c r="G4582" s="5"/>
    </row>
    <row r="4583" ht="15">
      <c r="G4583" s="5"/>
    </row>
    <row r="4584" ht="15">
      <c r="G4584" s="5"/>
    </row>
    <row r="4585" ht="15">
      <c r="G4585" s="5"/>
    </row>
    <row r="4586" ht="15">
      <c r="G4586" s="5"/>
    </row>
    <row r="4587" ht="15">
      <c r="G4587" s="5"/>
    </row>
    <row r="4588" ht="15">
      <c r="G4588" s="5"/>
    </row>
    <row r="4589" ht="15">
      <c r="G4589" s="5"/>
    </row>
    <row r="4590" ht="15">
      <c r="G4590" s="5"/>
    </row>
    <row r="4591" ht="15">
      <c r="G4591" s="5"/>
    </row>
    <row r="4592" ht="15">
      <c r="G4592" s="5"/>
    </row>
    <row r="4593" ht="15">
      <c r="G4593" s="5"/>
    </row>
    <row r="4594" ht="15">
      <c r="G4594" s="5"/>
    </row>
    <row r="4595" ht="15">
      <c r="G4595" s="5"/>
    </row>
    <row r="4596" ht="15">
      <c r="G4596" s="5"/>
    </row>
    <row r="4597" ht="15">
      <c r="G4597" s="5"/>
    </row>
    <row r="4598" ht="15">
      <c r="G4598" s="5"/>
    </row>
    <row r="4599" ht="15">
      <c r="G4599" s="5"/>
    </row>
    <row r="4600" ht="15">
      <c r="G4600" s="5"/>
    </row>
    <row r="4601" ht="15">
      <c r="G4601" s="5"/>
    </row>
    <row r="4602" ht="15">
      <c r="G4602" s="5"/>
    </row>
    <row r="4603" ht="15">
      <c r="G4603" s="5"/>
    </row>
    <row r="4604" ht="15">
      <c r="G4604" s="5"/>
    </row>
    <row r="4605" ht="15">
      <c r="G4605" s="5"/>
    </row>
    <row r="4606" ht="15">
      <c r="G4606" s="5"/>
    </row>
    <row r="4607" ht="15">
      <c r="G4607" s="5"/>
    </row>
    <row r="4608" ht="15">
      <c r="G4608" s="5"/>
    </row>
    <row r="4609" ht="15">
      <c r="G4609" s="5"/>
    </row>
    <row r="4610" ht="15">
      <c r="G4610" s="5"/>
    </row>
    <row r="4611" ht="15">
      <c r="G4611" s="5"/>
    </row>
    <row r="4612" ht="15">
      <c r="G4612" s="5"/>
    </row>
    <row r="4613" ht="15">
      <c r="G4613" s="5"/>
    </row>
    <row r="4614" ht="15">
      <c r="G4614" s="5"/>
    </row>
    <row r="4615" ht="15">
      <c r="G4615" s="5"/>
    </row>
    <row r="4616" ht="15">
      <c r="G4616" s="5"/>
    </row>
    <row r="4617" ht="15">
      <c r="G4617" s="5"/>
    </row>
    <row r="4618" ht="15">
      <c r="G4618" s="5"/>
    </row>
    <row r="4619" ht="15">
      <c r="G4619" s="5"/>
    </row>
    <row r="4620" ht="15">
      <c r="G4620" s="5"/>
    </row>
    <row r="4621" ht="15">
      <c r="G4621" s="5"/>
    </row>
    <row r="4622" ht="15">
      <c r="G4622" s="5"/>
    </row>
    <row r="4623" ht="15">
      <c r="G4623" s="5"/>
    </row>
    <row r="4624" ht="15">
      <c r="G4624" s="5"/>
    </row>
    <row r="4625" ht="15">
      <c r="G4625" s="5"/>
    </row>
    <row r="4626" ht="15">
      <c r="G4626" s="5"/>
    </row>
    <row r="4627" ht="15">
      <c r="G4627" s="5"/>
    </row>
    <row r="4628" ht="15">
      <c r="G4628" s="5"/>
    </row>
    <row r="4629" ht="15">
      <c r="G4629" s="5"/>
    </row>
    <row r="4630" ht="15">
      <c r="G4630" s="5"/>
    </row>
    <row r="4631" ht="15">
      <c r="G4631" s="5"/>
    </row>
  </sheetData>
  <sheetProtection/>
  <printOptions/>
  <pageMargins left="0.75" right="0.75" top="1" bottom="1" header="0.5" footer="0.5"/>
  <pageSetup horizontalDpi="300" verticalDpi="300" orientation="landscape" scale="7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Mechanical Solutions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P. Reynolds</dc:creator>
  <cp:keywords/>
  <dc:description/>
  <cp:lastModifiedBy>kreynolds</cp:lastModifiedBy>
  <cp:lastPrinted>2010-04-12T14:43:53Z</cp:lastPrinted>
  <dcterms:created xsi:type="dcterms:W3CDTF">1996-11-19T18:59:17Z</dcterms:created>
  <dcterms:modified xsi:type="dcterms:W3CDTF">2012-10-30T20:31:28Z</dcterms:modified>
  <cp:category/>
  <cp:version/>
  <cp:contentType/>
  <cp:contentStatus/>
</cp:coreProperties>
</file>